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EMIF\Tareas\Entregables\Tabulados\Productos finales\2016\ya\"/>
    </mc:Choice>
  </mc:AlternateContent>
  <bookViews>
    <workbookView xWindow="-15" yWindow="-15" windowWidth="7350" windowHeight="12075" tabRatio="910"/>
  </bookViews>
  <sheets>
    <sheet name="Índice" sheetId="52" r:id="rId1"/>
    <sheet name="SUR6.1.1_Tot" sheetId="1" r:id="rId2"/>
    <sheet name="SUR6.1.2_Tot" sheetId="2" r:id="rId3"/>
    <sheet name="SUR6.1.3_Tot" sheetId="4" r:id="rId4"/>
    <sheet name="SUR6.1.4_Tot" sheetId="9" r:id="rId5"/>
    <sheet name="SUR6.1.5_Tot" sheetId="39" r:id="rId6"/>
    <sheet name="SUR6.1.6_Tot" sheetId="43" r:id="rId7"/>
    <sheet name="SUR6.1.7_Ocup" sheetId="40" r:id="rId8"/>
    <sheet name="SUR6.1.8_Ocup" sheetId="41" r:id="rId9"/>
    <sheet name="SUR6.1.9_Ocup" sheetId="42" r:id="rId10"/>
    <sheet name="SUR6.1.10_Ocup" sheetId="45" r:id="rId11"/>
    <sheet name="SUR6.1.11_Ocup " sheetId="46" r:id="rId12"/>
    <sheet name="SUR6.1.12_Ocup" sheetId="47" r:id="rId13"/>
    <sheet name="SUR6.1.13.1_DesFNTE" sheetId="49" r:id="rId14"/>
    <sheet name="SUR6.1.13.2_DesFNTE" sheetId="48" r:id="rId15"/>
    <sheet name="SUR6.1.14.1_DesEU" sheetId="51" r:id="rId16"/>
    <sheet name="SUR6.1.14.2_DesEU " sheetId="50" r:id="rId17"/>
    <sheet name="SUR6.1.14.3_DesEU" sheetId="21" r:id="rId18"/>
  </sheets>
  <definedNames>
    <definedName name="_xlnm._FilterDatabase" localSheetId="1" hidden="1">'SUR6.1.1_Tot'!#REF!</definedName>
    <definedName name="_xlnm._FilterDatabase" localSheetId="10" hidden="1">'SUR6.1.10_Ocup'!#REF!</definedName>
    <definedName name="_xlnm._FilterDatabase" localSheetId="11" hidden="1">'SUR6.1.11_Ocup '!#REF!</definedName>
    <definedName name="_xlnm._FilterDatabase" localSheetId="12" hidden="1">'SUR6.1.12_Ocup'!#REF!</definedName>
    <definedName name="_xlnm._FilterDatabase" localSheetId="13" hidden="1">'SUR6.1.13.1_DesFNTE'!#REF!</definedName>
    <definedName name="_xlnm._FilterDatabase" localSheetId="14" hidden="1">'SUR6.1.13.2_DesFNTE'!#REF!</definedName>
    <definedName name="_xlnm._FilterDatabase" localSheetId="15" hidden="1">'SUR6.1.14.1_DesEU'!#REF!</definedName>
    <definedName name="_xlnm._FilterDatabase" localSheetId="16" hidden="1">'SUR6.1.14.2_DesEU '!#REF!</definedName>
    <definedName name="_xlnm._FilterDatabase" localSheetId="17" hidden="1">'SUR6.1.14.3_DesEU'!#REF!</definedName>
    <definedName name="_xlnm._FilterDatabase" localSheetId="2" hidden="1">'SUR6.1.2_Tot'!#REF!</definedName>
    <definedName name="_xlnm._FilterDatabase" localSheetId="3" hidden="1">'SUR6.1.3_Tot'!#REF!</definedName>
    <definedName name="_xlnm._FilterDatabase" localSheetId="4" hidden="1">'SUR6.1.4_Tot'!#REF!</definedName>
    <definedName name="_xlnm._FilterDatabase" localSheetId="5" hidden="1">'SUR6.1.5_Tot'!#REF!</definedName>
    <definedName name="_xlnm._FilterDatabase" localSheetId="6" hidden="1">'SUR6.1.6_Tot'!#REF!</definedName>
    <definedName name="_xlnm._FilterDatabase" localSheetId="7" hidden="1">'SUR6.1.7_Ocup'!#REF!</definedName>
    <definedName name="_xlnm._FilterDatabase" localSheetId="8" hidden="1">'SUR6.1.8_Ocup'!#REF!</definedName>
    <definedName name="_xlnm._FilterDatabase" localSheetId="9" hidden="1">'SUR6.1.9_Ocup'!#REF!</definedName>
    <definedName name="_xlnm.Print_Area" localSheetId="1">'SUR6.1.1_Tot'!$A$1:$P$69</definedName>
    <definedName name="_xlnm.Print_Area" localSheetId="10">'SUR6.1.10_Ocup'!$A$1:$R$80</definedName>
    <definedName name="_xlnm.Print_Area" localSheetId="11">'SUR6.1.11_Ocup '!$A$1:$N$80</definedName>
    <definedName name="_xlnm.Print_Area" localSheetId="12">'SUR6.1.12_Ocup'!$A$1:$S$80</definedName>
    <definedName name="_xlnm.Print_Area" localSheetId="13">'SUR6.1.13.1_DesFNTE'!$A$1:$P$71</definedName>
    <definedName name="_xlnm.Print_Area" localSheetId="14">'SUR6.1.13.2_DesFNTE'!$A$1:$P$40</definedName>
    <definedName name="_xlnm.Print_Area" localSheetId="15">'SUR6.1.14.1_DesEU'!$A$1:$P$71</definedName>
    <definedName name="_xlnm.Print_Area" localSheetId="16">'SUR6.1.14.2_DesEU '!$A$1:$P$40</definedName>
    <definedName name="_xlnm.Print_Area" localSheetId="17">'SUR6.1.14.3_DesEU'!$A$1:$P$55</definedName>
    <definedName name="_xlnm.Print_Area" localSheetId="2">'SUR6.1.2_Tot'!$A$1:$P$43</definedName>
    <definedName name="_xlnm.Print_Area" localSheetId="3">'SUR6.1.3_Tot'!$A$1:$P$45</definedName>
    <definedName name="_xlnm.Print_Area" localSheetId="4">'SUR6.1.4_Tot'!$A$1:$Q$48</definedName>
    <definedName name="_xlnm.Print_Area" localSheetId="5">'SUR6.1.5_Tot'!$A$1:$Q$42</definedName>
    <definedName name="_xlnm.Print_Area" localSheetId="6">'SUR6.1.6_Tot'!$A$1:$Q$45</definedName>
    <definedName name="_xlnm.Print_Area" localSheetId="7">'SUR6.1.7_Ocup'!$A$1:$P$46</definedName>
    <definedName name="_xlnm.Print_Area" localSheetId="8">'SUR6.1.8_Ocup'!$A$1:$N$79</definedName>
    <definedName name="_xlnm.Print_Area" localSheetId="9">'SUR6.1.9_Ocup'!$A$1:$N$79</definedName>
  </definedNames>
  <calcPr calcId="162913"/>
</workbook>
</file>

<file path=xl/calcChain.xml><?xml version="1.0" encoding="utf-8"?>
<calcChain xmlns="http://schemas.openxmlformats.org/spreadsheetml/2006/main">
  <c r="K62" i="49" l="1"/>
  <c r="L34" i="43"/>
  <c r="L36" i="39"/>
  <c r="L35" i="39"/>
  <c r="L34" i="39"/>
  <c r="L33" i="39"/>
  <c r="L32" i="39"/>
  <c r="L28" i="39"/>
  <c r="L27" i="39"/>
  <c r="L26" i="39"/>
  <c r="L25" i="39"/>
  <c r="L24" i="39"/>
  <c r="L17" i="39"/>
  <c r="L16" i="39"/>
  <c r="L20" i="39"/>
  <c r="L17" i="9"/>
  <c r="O39" i="4"/>
  <c r="O38" i="4"/>
  <c r="O37" i="4"/>
  <c r="O36" i="4"/>
  <c r="O35" i="4"/>
  <c r="O34" i="4"/>
  <c r="M39" i="4"/>
  <c r="M38" i="4"/>
  <c r="M37" i="4"/>
  <c r="M36" i="4"/>
  <c r="M35" i="4"/>
  <c r="M34" i="4"/>
  <c r="K39" i="4"/>
  <c r="K38" i="4"/>
  <c r="K37" i="4"/>
  <c r="K36" i="4"/>
  <c r="K35" i="4"/>
  <c r="K34" i="4"/>
  <c r="K30" i="4"/>
  <c r="K21" i="4"/>
  <c r="K16" i="4"/>
  <c r="O37" i="2"/>
  <c r="O36" i="2"/>
  <c r="O35" i="2"/>
  <c r="O34" i="2"/>
  <c r="O33" i="2"/>
  <c r="M37" i="2"/>
  <c r="M36" i="2"/>
  <c r="M35" i="2"/>
  <c r="M34" i="2"/>
  <c r="M33" i="2"/>
  <c r="K37" i="2"/>
  <c r="K36" i="2"/>
  <c r="K35" i="2"/>
  <c r="K34" i="2"/>
  <c r="K33" i="2"/>
  <c r="O28" i="2"/>
  <c r="O27" i="2"/>
  <c r="O26" i="2"/>
  <c r="O25" i="2"/>
  <c r="O24" i="2"/>
  <c r="M28" i="2"/>
  <c r="M27" i="2"/>
  <c r="M26" i="2"/>
  <c r="M25" i="2"/>
  <c r="M24" i="2"/>
  <c r="K28" i="2"/>
  <c r="K27" i="2"/>
  <c r="K26" i="2"/>
  <c r="K25" i="2"/>
  <c r="K24" i="2"/>
  <c r="M20" i="2"/>
  <c r="K20" i="2"/>
  <c r="O63" i="1"/>
  <c r="O62" i="1"/>
  <c r="M63" i="1"/>
  <c r="M62" i="1"/>
  <c r="K63" i="1"/>
  <c r="K62" i="1"/>
  <c r="I39" i="9" l="1"/>
  <c r="G39" i="9"/>
  <c r="E39" i="9"/>
  <c r="I19" i="9"/>
  <c r="G19" i="9"/>
  <c r="E19" i="9"/>
  <c r="I29" i="9"/>
  <c r="G29" i="9"/>
  <c r="E29" i="9"/>
  <c r="P39" i="43" l="1"/>
  <c r="N39" i="43"/>
  <c r="L39" i="43"/>
  <c r="P38" i="43"/>
  <c r="N38" i="43"/>
  <c r="L38" i="43"/>
  <c r="P37" i="43"/>
  <c r="N37" i="43"/>
  <c r="L37" i="43"/>
  <c r="P36" i="43"/>
  <c r="N36" i="43"/>
  <c r="L36" i="43"/>
  <c r="P35" i="43"/>
  <c r="N35" i="43"/>
  <c r="L35" i="43"/>
  <c r="P34" i="43"/>
  <c r="N34" i="43"/>
  <c r="P36" i="39"/>
  <c r="N36" i="39"/>
  <c r="P35" i="39"/>
  <c r="N35" i="39"/>
  <c r="P34" i="39"/>
  <c r="N34" i="39"/>
  <c r="P33" i="39"/>
  <c r="N33" i="39"/>
  <c r="P32" i="39"/>
  <c r="N32" i="39"/>
  <c r="P28" i="39"/>
  <c r="N28" i="39"/>
  <c r="P27" i="39"/>
  <c r="N27" i="39"/>
  <c r="P26" i="39"/>
  <c r="N26" i="39"/>
  <c r="P25" i="39"/>
  <c r="N25" i="39"/>
  <c r="P24" i="39"/>
  <c r="N24" i="39"/>
  <c r="P20" i="39"/>
  <c r="N20" i="39"/>
  <c r="P19" i="39"/>
  <c r="N19" i="39"/>
  <c r="L19" i="39"/>
  <c r="P18" i="39"/>
  <c r="N18" i="39"/>
  <c r="L18" i="39"/>
  <c r="P17" i="39"/>
  <c r="N17" i="39"/>
  <c r="P16" i="39"/>
  <c r="N16" i="39"/>
  <c r="O20" i="2"/>
  <c r="O19" i="2"/>
  <c r="O18" i="2"/>
  <c r="O17" i="2"/>
  <c r="O16" i="2"/>
  <c r="M19" i="2"/>
  <c r="M18" i="2"/>
  <c r="M17" i="2"/>
  <c r="M16" i="2"/>
  <c r="K19" i="2"/>
  <c r="K18" i="2"/>
  <c r="K17" i="2"/>
  <c r="K16" i="2"/>
  <c r="I35" i="9" l="1"/>
  <c r="G35" i="9"/>
  <c r="I25" i="9"/>
  <c r="G25" i="9"/>
  <c r="I15" i="9"/>
  <c r="G15" i="9"/>
  <c r="M62" i="51" l="1"/>
  <c r="M61" i="51"/>
  <c r="O62" i="49"/>
  <c r="K61" i="49"/>
  <c r="O49" i="21"/>
  <c r="O48" i="21"/>
  <c r="M49" i="21"/>
  <c r="M48" i="21"/>
  <c r="M16" i="21"/>
  <c r="O44" i="21"/>
  <c r="M44" i="21"/>
  <c r="O43" i="21"/>
  <c r="M43" i="21"/>
  <c r="O39" i="21"/>
  <c r="M39" i="21"/>
  <c r="O38" i="21"/>
  <c r="M38" i="21"/>
  <c r="O34" i="21"/>
  <c r="M34" i="21"/>
  <c r="O33" i="21"/>
  <c r="M33" i="21"/>
  <c r="O29" i="21"/>
  <c r="M29" i="21"/>
  <c r="O28" i="21"/>
  <c r="M28" i="21"/>
  <c r="O27" i="21"/>
  <c r="M27" i="21"/>
  <c r="O26" i="21"/>
  <c r="M26" i="21"/>
  <c r="O22" i="21"/>
  <c r="M22" i="21"/>
  <c r="O21" i="21"/>
  <c r="M21" i="21"/>
  <c r="O20" i="21"/>
  <c r="M20" i="21"/>
  <c r="O19" i="21"/>
  <c r="M19" i="21"/>
  <c r="O18" i="21"/>
  <c r="M18" i="21"/>
  <c r="O17" i="21"/>
  <c r="M17" i="21"/>
  <c r="O16" i="21"/>
  <c r="O47" i="21"/>
  <c r="M47" i="21"/>
  <c r="O42" i="21"/>
  <c r="M42" i="21"/>
  <c r="O37" i="21"/>
  <c r="M37" i="21"/>
  <c r="O32" i="21"/>
  <c r="M32" i="21"/>
  <c r="O25" i="21"/>
  <c r="M25" i="21"/>
  <c r="O15" i="21"/>
  <c r="M15" i="21"/>
  <c r="O33" i="50"/>
  <c r="M33" i="50"/>
  <c r="O32" i="50"/>
  <c r="M32" i="50"/>
  <c r="O31" i="50"/>
  <c r="M31" i="50"/>
  <c r="O30" i="50"/>
  <c r="M30" i="50"/>
  <c r="O29" i="50"/>
  <c r="M29" i="50"/>
  <c r="O28" i="50"/>
  <c r="M28" i="50"/>
  <c r="O24" i="50"/>
  <c r="M24" i="50"/>
  <c r="O23" i="50"/>
  <c r="M23" i="50"/>
  <c r="O22" i="50"/>
  <c r="M22" i="50"/>
  <c r="O21" i="50"/>
  <c r="M21" i="50"/>
  <c r="O20" i="50"/>
  <c r="M20" i="50"/>
  <c r="O17" i="50"/>
  <c r="M17" i="50"/>
  <c r="O16" i="50"/>
  <c r="M16" i="50"/>
  <c r="O27" i="50"/>
  <c r="M27" i="50"/>
  <c r="O19" i="50"/>
  <c r="M19" i="50"/>
  <c r="O15" i="50"/>
  <c r="M15" i="50"/>
  <c r="O63" i="51"/>
  <c r="K63" i="51" s="1"/>
  <c r="M63" i="51"/>
  <c r="O62" i="51"/>
  <c r="O58" i="51"/>
  <c r="M58" i="51"/>
  <c r="O57" i="51"/>
  <c r="M57" i="51"/>
  <c r="O56" i="51"/>
  <c r="M56" i="51"/>
  <c r="O55" i="51"/>
  <c r="M55" i="51"/>
  <c r="O54" i="51"/>
  <c r="M54" i="51"/>
  <c r="O53" i="51"/>
  <c r="M53" i="51"/>
  <c r="O52" i="51"/>
  <c r="M52" i="51"/>
  <c r="O51" i="51"/>
  <c r="M51" i="51"/>
  <c r="O50" i="51"/>
  <c r="M50" i="51"/>
  <c r="O49" i="51"/>
  <c r="M49" i="51"/>
  <c r="O48" i="51"/>
  <c r="M48" i="51"/>
  <c r="O47" i="51"/>
  <c r="M47" i="51"/>
  <c r="O46" i="51"/>
  <c r="M46" i="51"/>
  <c r="O45" i="51"/>
  <c r="M45" i="51"/>
  <c r="O44" i="51"/>
  <c r="M44" i="51"/>
  <c r="O43" i="51"/>
  <c r="M43" i="51"/>
  <c r="O42" i="51"/>
  <c r="M42" i="51"/>
  <c r="O41" i="51"/>
  <c r="M41" i="51"/>
  <c r="O40" i="51"/>
  <c r="M40" i="51"/>
  <c r="O39" i="51"/>
  <c r="M39" i="51"/>
  <c r="O38" i="51"/>
  <c r="M38" i="51"/>
  <c r="O37" i="51"/>
  <c r="M37" i="51"/>
  <c r="O36" i="51"/>
  <c r="M36" i="51"/>
  <c r="O35" i="51"/>
  <c r="M35" i="51"/>
  <c r="O34" i="51"/>
  <c r="M34" i="51"/>
  <c r="O33" i="51"/>
  <c r="M33" i="51"/>
  <c r="O32" i="51"/>
  <c r="M32" i="51"/>
  <c r="O31" i="51"/>
  <c r="M31" i="51"/>
  <c r="O30" i="51"/>
  <c r="M30" i="51"/>
  <c r="O29" i="51"/>
  <c r="M29" i="51"/>
  <c r="O28" i="51"/>
  <c r="M28" i="51"/>
  <c r="O27" i="51"/>
  <c r="M27" i="51"/>
  <c r="O24" i="51"/>
  <c r="M24" i="51"/>
  <c r="K24" i="51" s="1"/>
  <c r="O23" i="51"/>
  <c r="M23" i="51"/>
  <c r="O22" i="51"/>
  <c r="M22" i="51"/>
  <c r="O21" i="51"/>
  <c r="M21" i="51"/>
  <c r="O18" i="51"/>
  <c r="M18" i="51"/>
  <c r="O17" i="51"/>
  <c r="M17" i="51"/>
  <c r="O16" i="51"/>
  <c r="M16" i="51"/>
  <c r="O61" i="51"/>
  <c r="O26" i="51"/>
  <c r="M26" i="51"/>
  <c r="O20" i="51"/>
  <c r="M20" i="51"/>
  <c r="M15" i="51"/>
  <c r="O15" i="51"/>
  <c r="K23" i="51"/>
  <c r="M27" i="48"/>
  <c r="O27" i="48"/>
  <c r="O19" i="48"/>
  <c r="M19" i="48"/>
  <c r="K19" i="48" s="1"/>
  <c r="O15" i="48"/>
  <c r="M15" i="48"/>
  <c r="O33" i="48"/>
  <c r="M33" i="48"/>
  <c r="K33" i="48" s="1"/>
  <c r="O32" i="48"/>
  <c r="M32" i="48"/>
  <c r="O31" i="48"/>
  <c r="M31" i="48"/>
  <c r="O30" i="48"/>
  <c r="M30" i="48"/>
  <c r="O29" i="48"/>
  <c r="M29" i="48"/>
  <c r="O28" i="48"/>
  <c r="M28" i="48"/>
  <c r="O24" i="48"/>
  <c r="M24" i="48"/>
  <c r="K24" i="48" s="1"/>
  <c r="O23" i="48"/>
  <c r="M23" i="48"/>
  <c r="O22" i="48"/>
  <c r="M22" i="48"/>
  <c r="O21" i="48"/>
  <c r="M21" i="48"/>
  <c r="O20" i="48"/>
  <c r="M20" i="48"/>
  <c r="O17" i="48"/>
  <c r="M17" i="48"/>
  <c r="O16" i="48"/>
  <c r="M16" i="48"/>
  <c r="O63" i="49"/>
  <c r="M63" i="49"/>
  <c r="M62" i="49"/>
  <c r="K63" i="49"/>
  <c r="O58" i="49"/>
  <c r="O57" i="49"/>
  <c r="O56" i="49"/>
  <c r="O55" i="49"/>
  <c r="O54" i="49"/>
  <c r="O53" i="49"/>
  <c r="O52" i="49"/>
  <c r="O51" i="49"/>
  <c r="O50" i="49"/>
  <c r="O49" i="49"/>
  <c r="O48" i="49"/>
  <c r="O47" i="49"/>
  <c r="O46" i="49"/>
  <c r="O45" i="49"/>
  <c r="O44" i="49"/>
  <c r="O43" i="49"/>
  <c r="O42" i="49"/>
  <c r="O41" i="49"/>
  <c r="O40" i="49"/>
  <c r="O39" i="49"/>
  <c r="O38" i="49"/>
  <c r="O37" i="49"/>
  <c r="O36" i="49"/>
  <c r="O35" i="49"/>
  <c r="O34" i="49"/>
  <c r="O33" i="49"/>
  <c r="O32" i="49"/>
  <c r="O31" i="49"/>
  <c r="O30" i="49"/>
  <c r="O29" i="49"/>
  <c r="O28" i="49"/>
  <c r="O27" i="49"/>
  <c r="M58" i="49"/>
  <c r="M57" i="49"/>
  <c r="M56" i="49"/>
  <c r="M55" i="49"/>
  <c r="M54" i="49"/>
  <c r="M53" i="49"/>
  <c r="M52" i="49"/>
  <c r="M51" i="49"/>
  <c r="M50" i="49"/>
  <c r="M49" i="49"/>
  <c r="M48" i="49"/>
  <c r="M47" i="49"/>
  <c r="M46" i="49"/>
  <c r="M45" i="49"/>
  <c r="M44" i="49"/>
  <c r="M43" i="49"/>
  <c r="M42" i="49"/>
  <c r="M41" i="49"/>
  <c r="M40" i="49"/>
  <c r="M39" i="49"/>
  <c r="M38" i="49"/>
  <c r="M37" i="49"/>
  <c r="M36" i="49"/>
  <c r="M35" i="49"/>
  <c r="M34" i="49"/>
  <c r="M33" i="49"/>
  <c r="M32" i="49"/>
  <c r="M31" i="49"/>
  <c r="M30" i="49"/>
  <c r="M29" i="49"/>
  <c r="M28" i="49"/>
  <c r="M27" i="49"/>
  <c r="K58" i="49"/>
  <c r="K57" i="49"/>
  <c r="K56" i="49"/>
  <c r="K55" i="49"/>
  <c r="K54" i="49"/>
  <c r="K53" i="49"/>
  <c r="K52" i="49"/>
  <c r="K51" i="49"/>
  <c r="K50" i="49"/>
  <c r="K49" i="49"/>
  <c r="K48" i="49"/>
  <c r="K47" i="49"/>
  <c r="K46" i="49"/>
  <c r="K45" i="49"/>
  <c r="K44" i="49"/>
  <c r="K43" i="49"/>
  <c r="K42" i="49"/>
  <c r="K41" i="49"/>
  <c r="K40" i="49"/>
  <c r="K39" i="49"/>
  <c r="K38" i="49"/>
  <c r="K37" i="49"/>
  <c r="K36" i="49"/>
  <c r="K35" i="49"/>
  <c r="K34" i="49"/>
  <c r="K33" i="49"/>
  <c r="K32" i="49"/>
  <c r="K31" i="49"/>
  <c r="K30" i="49"/>
  <c r="K29" i="49"/>
  <c r="K28" i="49"/>
  <c r="K27" i="49"/>
  <c r="O24" i="49"/>
  <c r="O23" i="49"/>
  <c r="O22" i="49"/>
  <c r="O21" i="49"/>
  <c r="M24" i="49"/>
  <c r="M23" i="49"/>
  <c r="M22" i="49"/>
  <c r="M21" i="49"/>
  <c r="K24" i="49"/>
  <c r="K23" i="49"/>
  <c r="K22" i="49"/>
  <c r="K21" i="49"/>
  <c r="O18" i="49"/>
  <c r="O17" i="49"/>
  <c r="O16" i="49"/>
  <c r="M18" i="49"/>
  <c r="M17" i="49"/>
  <c r="M16" i="49"/>
  <c r="K18" i="49"/>
  <c r="K15" i="49" s="1"/>
  <c r="K17" i="49"/>
  <c r="K16" i="49"/>
  <c r="M15" i="49"/>
  <c r="P74" i="47"/>
  <c r="P73" i="47"/>
  <c r="P72" i="47"/>
  <c r="P71" i="47"/>
  <c r="P70" i="47"/>
  <c r="P69" i="47"/>
  <c r="N74" i="47"/>
  <c r="N73" i="47"/>
  <c r="N72" i="47"/>
  <c r="N71" i="47"/>
  <c r="N70" i="47"/>
  <c r="N69" i="47"/>
  <c r="L74" i="47"/>
  <c r="L73" i="47"/>
  <c r="L72" i="47"/>
  <c r="L71" i="47"/>
  <c r="L70" i="47"/>
  <c r="L69" i="47"/>
  <c r="J74" i="47"/>
  <c r="J73" i="47"/>
  <c r="J72" i="47"/>
  <c r="J71" i="47"/>
  <c r="J70" i="47"/>
  <c r="J69" i="47"/>
  <c r="H74" i="47"/>
  <c r="H73" i="47"/>
  <c r="H72" i="47"/>
  <c r="H71" i="47"/>
  <c r="H70" i="47"/>
  <c r="H69" i="47"/>
  <c r="F74" i="47"/>
  <c r="F73" i="47"/>
  <c r="F72" i="47"/>
  <c r="F71" i="47"/>
  <c r="F70" i="47"/>
  <c r="F69" i="47"/>
  <c r="D74" i="47"/>
  <c r="D73" i="47"/>
  <c r="D72" i="47"/>
  <c r="D71" i="47"/>
  <c r="D70" i="47"/>
  <c r="D69" i="47"/>
  <c r="P66" i="47"/>
  <c r="P65" i="47"/>
  <c r="P64" i="47"/>
  <c r="P63" i="47"/>
  <c r="P62" i="47"/>
  <c r="P61" i="47"/>
  <c r="N66" i="47"/>
  <c r="N65" i="47"/>
  <c r="N64" i="47"/>
  <c r="N63" i="47"/>
  <c r="N62" i="47"/>
  <c r="N61" i="47"/>
  <c r="L66" i="47"/>
  <c r="L65" i="47"/>
  <c r="L64" i="47"/>
  <c r="L63" i="47"/>
  <c r="L62" i="47"/>
  <c r="L61" i="47"/>
  <c r="J66" i="47"/>
  <c r="J65" i="47"/>
  <c r="J64" i="47"/>
  <c r="J63" i="47"/>
  <c r="J62" i="47"/>
  <c r="J61" i="47"/>
  <c r="H66" i="47"/>
  <c r="H65" i="47"/>
  <c r="H64" i="47"/>
  <c r="H63" i="47"/>
  <c r="H62" i="47"/>
  <c r="H61" i="47"/>
  <c r="F66" i="47"/>
  <c r="F65" i="47"/>
  <c r="F64" i="47"/>
  <c r="F63" i="47"/>
  <c r="F62" i="47"/>
  <c r="F61" i="47"/>
  <c r="D66" i="47"/>
  <c r="D65" i="47"/>
  <c r="D64" i="47"/>
  <c r="D63" i="47"/>
  <c r="D62" i="47"/>
  <c r="D61" i="47"/>
  <c r="P58" i="47"/>
  <c r="P57" i="47"/>
  <c r="P56" i="47"/>
  <c r="P55" i="47"/>
  <c r="P54" i="47"/>
  <c r="P53" i="47"/>
  <c r="N58" i="47"/>
  <c r="N57" i="47"/>
  <c r="N56" i="47"/>
  <c r="N55" i="47"/>
  <c r="N52" i="47" s="1"/>
  <c r="N54" i="47"/>
  <c r="N53" i="47"/>
  <c r="L58" i="47"/>
  <c r="L57" i="47"/>
  <c r="L56" i="47"/>
  <c r="L55" i="47"/>
  <c r="L54" i="47"/>
  <c r="L53" i="47"/>
  <c r="J58" i="47"/>
  <c r="J57" i="47"/>
  <c r="J56" i="47"/>
  <c r="J55" i="47"/>
  <c r="J54" i="47"/>
  <c r="J53" i="47"/>
  <c r="H58" i="47"/>
  <c r="H57" i="47"/>
  <c r="H56" i="47"/>
  <c r="H55" i="47"/>
  <c r="H54" i="47"/>
  <c r="H53" i="47"/>
  <c r="F58" i="47"/>
  <c r="F57" i="47"/>
  <c r="F56" i="47"/>
  <c r="F55" i="47"/>
  <c r="F54" i="47"/>
  <c r="F53" i="47"/>
  <c r="D58" i="47"/>
  <c r="D57" i="47"/>
  <c r="D56" i="47"/>
  <c r="D55" i="47"/>
  <c r="D54" i="47"/>
  <c r="D53" i="47"/>
  <c r="L74" i="46"/>
  <c r="L73" i="46"/>
  <c r="L72" i="46"/>
  <c r="L71" i="46"/>
  <c r="L70" i="46"/>
  <c r="L69" i="46"/>
  <c r="J74" i="46"/>
  <c r="J73" i="46"/>
  <c r="J72" i="46"/>
  <c r="J71" i="46"/>
  <c r="J70" i="46"/>
  <c r="J69" i="46"/>
  <c r="H74" i="46"/>
  <c r="H73" i="46"/>
  <c r="H72" i="46"/>
  <c r="H71" i="46"/>
  <c r="H70" i="46"/>
  <c r="H69" i="46"/>
  <c r="F74" i="46"/>
  <c r="F73" i="46"/>
  <c r="F72" i="46"/>
  <c r="F71" i="46"/>
  <c r="F70" i="46"/>
  <c r="F69" i="46"/>
  <c r="D74" i="46"/>
  <c r="D73" i="46"/>
  <c r="D72" i="46"/>
  <c r="D71" i="46"/>
  <c r="D70" i="46"/>
  <c r="D69" i="46"/>
  <c r="L66" i="46"/>
  <c r="L65" i="46"/>
  <c r="L64" i="46"/>
  <c r="L63" i="46"/>
  <c r="L62" i="46"/>
  <c r="L61" i="46"/>
  <c r="J66" i="46"/>
  <c r="J65" i="46"/>
  <c r="J64" i="46"/>
  <c r="J63" i="46"/>
  <c r="J62" i="46"/>
  <c r="J61" i="46"/>
  <c r="H66" i="46"/>
  <c r="H65" i="46"/>
  <c r="H64" i="46"/>
  <c r="H63" i="46"/>
  <c r="H62" i="46"/>
  <c r="H61" i="46"/>
  <c r="F66" i="46"/>
  <c r="F65" i="46"/>
  <c r="F64" i="46"/>
  <c r="F63" i="46"/>
  <c r="F62" i="46"/>
  <c r="F61" i="46"/>
  <c r="D66" i="46"/>
  <c r="D65" i="46"/>
  <c r="D64" i="46"/>
  <c r="D63" i="46"/>
  <c r="D62" i="46"/>
  <c r="D61" i="46"/>
  <c r="L58" i="46"/>
  <c r="L57" i="46"/>
  <c r="L56" i="46"/>
  <c r="L55" i="46"/>
  <c r="L54" i="46"/>
  <c r="L53" i="46"/>
  <c r="J58" i="46"/>
  <c r="J57" i="46"/>
  <c r="J56" i="46"/>
  <c r="J55" i="46"/>
  <c r="J54" i="46"/>
  <c r="J53" i="46"/>
  <c r="H58" i="46"/>
  <c r="H57" i="46"/>
  <c r="H56" i="46"/>
  <c r="H55" i="46"/>
  <c r="H54" i="46"/>
  <c r="H53" i="46"/>
  <c r="F58" i="46"/>
  <c r="F57" i="46"/>
  <c r="F56" i="46"/>
  <c r="F55" i="46"/>
  <c r="F54" i="46"/>
  <c r="F53" i="46"/>
  <c r="D58" i="46"/>
  <c r="D57" i="46"/>
  <c r="D56" i="46"/>
  <c r="D55" i="46"/>
  <c r="D54" i="46"/>
  <c r="D53" i="46"/>
  <c r="P74" i="45"/>
  <c r="P73" i="45"/>
  <c r="P72" i="45"/>
  <c r="P71" i="45"/>
  <c r="P70" i="45"/>
  <c r="P69" i="45"/>
  <c r="N74" i="45"/>
  <c r="N73" i="45"/>
  <c r="N72" i="45"/>
  <c r="N71" i="45"/>
  <c r="N70" i="45"/>
  <c r="N69" i="45"/>
  <c r="L74" i="45"/>
  <c r="L73" i="45"/>
  <c r="L72" i="45"/>
  <c r="L71" i="45"/>
  <c r="L70" i="45"/>
  <c r="L69" i="45"/>
  <c r="J74" i="45"/>
  <c r="J73" i="45"/>
  <c r="J72" i="45"/>
  <c r="J71" i="45"/>
  <c r="J70" i="45"/>
  <c r="J69" i="45"/>
  <c r="H74" i="45"/>
  <c r="H73" i="45"/>
  <c r="H72" i="45"/>
  <c r="H71" i="45"/>
  <c r="H70" i="45"/>
  <c r="H68" i="45" s="1"/>
  <c r="H69" i="45"/>
  <c r="F74" i="45"/>
  <c r="F73" i="45"/>
  <c r="F72" i="45"/>
  <c r="F71" i="45"/>
  <c r="F70" i="45"/>
  <c r="F69" i="45"/>
  <c r="D74" i="45"/>
  <c r="D73" i="45"/>
  <c r="D72" i="45"/>
  <c r="D71" i="45"/>
  <c r="D70" i="45"/>
  <c r="D69" i="45"/>
  <c r="P66" i="45"/>
  <c r="P65" i="45"/>
  <c r="P64" i="45"/>
  <c r="P63" i="45"/>
  <c r="P62" i="45"/>
  <c r="P61" i="45"/>
  <c r="N66" i="45"/>
  <c r="N65" i="45"/>
  <c r="N64" i="45"/>
  <c r="N63" i="45"/>
  <c r="N62" i="45"/>
  <c r="N61" i="45"/>
  <c r="L66" i="45"/>
  <c r="L65" i="45"/>
  <c r="L64" i="45"/>
  <c r="L61" i="45"/>
  <c r="L62" i="45"/>
  <c r="L63" i="45"/>
  <c r="J66" i="45"/>
  <c r="J65" i="45"/>
  <c r="J64" i="45"/>
  <c r="J63" i="45"/>
  <c r="J62" i="45"/>
  <c r="J61" i="45"/>
  <c r="H66" i="45"/>
  <c r="H65" i="45"/>
  <c r="H64" i="45"/>
  <c r="H63" i="45"/>
  <c r="H62" i="45"/>
  <c r="H61" i="45"/>
  <c r="F66" i="45"/>
  <c r="F65" i="45"/>
  <c r="F64" i="45"/>
  <c r="F63" i="45"/>
  <c r="F62" i="45"/>
  <c r="F61" i="45"/>
  <c r="D66" i="45"/>
  <c r="D65" i="45"/>
  <c r="D64" i="45"/>
  <c r="D63" i="45"/>
  <c r="D62" i="45"/>
  <c r="D61" i="45"/>
  <c r="P58" i="45"/>
  <c r="P57" i="45"/>
  <c r="P56" i="45"/>
  <c r="P55" i="45"/>
  <c r="P54" i="45"/>
  <c r="P53" i="45"/>
  <c r="N58" i="45"/>
  <c r="N57" i="45"/>
  <c r="N56" i="45"/>
  <c r="N55" i="45"/>
  <c r="N54" i="45"/>
  <c r="N53" i="45"/>
  <c r="L58" i="45"/>
  <c r="L57" i="45"/>
  <c r="L56" i="45"/>
  <c r="L55" i="45"/>
  <c r="L54" i="45"/>
  <c r="L53" i="45"/>
  <c r="J58" i="45"/>
  <c r="J57" i="45"/>
  <c r="J56" i="45"/>
  <c r="J55" i="45"/>
  <c r="J54" i="45"/>
  <c r="J53" i="45"/>
  <c r="H58" i="45"/>
  <c r="H57" i="45"/>
  <c r="H56" i="45"/>
  <c r="H55" i="45"/>
  <c r="H54" i="45"/>
  <c r="H53" i="45"/>
  <c r="F58" i="45"/>
  <c r="F57" i="45"/>
  <c r="F56" i="45"/>
  <c r="F55" i="45"/>
  <c r="F54" i="45"/>
  <c r="F53" i="45"/>
  <c r="D58" i="45"/>
  <c r="D57" i="45"/>
  <c r="D56" i="45"/>
  <c r="D55" i="45"/>
  <c r="D54" i="45"/>
  <c r="D53" i="45"/>
  <c r="N74" i="42"/>
  <c r="N73" i="42"/>
  <c r="N72" i="42"/>
  <c r="N71" i="42"/>
  <c r="N70" i="42"/>
  <c r="N69" i="42"/>
  <c r="L74" i="42"/>
  <c r="L73" i="42"/>
  <c r="L72" i="42"/>
  <c r="L71" i="42"/>
  <c r="L70" i="42"/>
  <c r="L69" i="42"/>
  <c r="J74" i="42"/>
  <c r="J73" i="42"/>
  <c r="J72" i="42"/>
  <c r="J71" i="42"/>
  <c r="J70" i="42"/>
  <c r="J69" i="42"/>
  <c r="H74" i="42"/>
  <c r="H73" i="42"/>
  <c r="H72" i="42"/>
  <c r="H71" i="42"/>
  <c r="H70" i="42"/>
  <c r="H69" i="42"/>
  <c r="F74" i="42"/>
  <c r="F73" i="42"/>
  <c r="F72" i="42"/>
  <c r="F71" i="42"/>
  <c r="F70" i="42"/>
  <c r="F69" i="42"/>
  <c r="D74" i="42"/>
  <c r="D73" i="42"/>
  <c r="D72" i="42"/>
  <c r="D71" i="42"/>
  <c r="D70" i="42"/>
  <c r="D69" i="42"/>
  <c r="N66" i="42"/>
  <c r="N65" i="42"/>
  <c r="N64" i="42"/>
  <c r="N63" i="42"/>
  <c r="N62" i="42"/>
  <c r="N61" i="42"/>
  <c r="L66" i="42"/>
  <c r="L65" i="42"/>
  <c r="L64" i="42"/>
  <c r="L63" i="42"/>
  <c r="L62" i="42"/>
  <c r="L61" i="42"/>
  <c r="J66" i="42"/>
  <c r="J65" i="42"/>
  <c r="J64" i="42"/>
  <c r="J63" i="42"/>
  <c r="J62" i="42"/>
  <c r="J61" i="42"/>
  <c r="H66" i="42"/>
  <c r="H65" i="42"/>
  <c r="H64" i="42"/>
  <c r="H63" i="42"/>
  <c r="H62" i="42"/>
  <c r="H61" i="42"/>
  <c r="F66" i="42"/>
  <c r="F65" i="42"/>
  <c r="F64" i="42"/>
  <c r="F63" i="42"/>
  <c r="F62" i="42"/>
  <c r="F61" i="42"/>
  <c r="D66" i="42"/>
  <c r="D65" i="42"/>
  <c r="D64" i="42"/>
  <c r="D63" i="42"/>
  <c r="D62" i="42"/>
  <c r="D61" i="42"/>
  <c r="N53" i="42"/>
  <c r="N58" i="42"/>
  <c r="N57" i="42"/>
  <c r="N56" i="42"/>
  <c r="N55" i="42"/>
  <c r="N54" i="42"/>
  <c r="L58" i="42"/>
  <c r="L57" i="42"/>
  <c r="L56" i="42"/>
  <c r="L55" i="42"/>
  <c r="L54" i="42"/>
  <c r="L53" i="42"/>
  <c r="J58" i="42"/>
  <c r="J57" i="42"/>
  <c r="J56" i="42"/>
  <c r="J55" i="42"/>
  <c r="J54" i="42"/>
  <c r="J53" i="42"/>
  <c r="H58" i="42"/>
  <c r="H57" i="42"/>
  <c r="H56" i="42"/>
  <c r="H55" i="42"/>
  <c r="H54" i="42"/>
  <c r="H53" i="42"/>
  <c r="F58" i="42"/>
  <c r="F57" i="42"/>
  <c r="F56" i="42"/>
  <c r="F55" i="42"/>
  <c r="F54" i="42"/>
  <c r="F53" i="42"/>
  <c r="D58" i="42"/>
  <c r="D57" i="42"/>
  <c r="D56" i="42"/>
  <c r="D55" i="42"/>
  <c r="D54" i="42"/>
  <c r="D53" i="42"/>
  <c r="N74" i="41"/>
  <c r="N73" i="41"/>
  <c r="N72" i="41"/>
  <c r="N71" i="41"/>
  <c r="N70" i="41"/>
  <c r="N69" i="41"/>
  <c r="L74" i="41"/>
  <c r="L73" i="41"/>
  <c r="L72" i="41"/>
  <c r="L71" i="41"/>
  <c r="L70" i="41"/>
  <c r="L69" i="41"/>
  <c r="J74" i="41"/>
  <c r="J73" i="41"/>
  <c r="J72" i="41"/>
  <c r="J71" i="41"/>
  <c r="J70" i="41"/>
  <c r="J69" i="41"/>
  <c r="H74" i="41"/>
  <c r="H73" i="41"/>
  <c r="H72" i="41"/>
  <c r="H71" i="41"/>
  <c r="H70" i="41"/>
  <c r="H69" i="41"/>
  <c r="F74" i="41"/>
  <c r="F73" i="41"/>
  <c r="F72" i="41"/>
  <c r="F71" i="41"/>
  <c r="F70" i="41"/>
  <c r="F69" i="41"/>
  <c r="D74" i="41"/>
  <c r="D73" i="41"/>
  <c r="D72" i="41"/>
  <c r="D71" i="41"/>
  <c r="D70" i="41"/>
  <c r="D69" i="41"/>
  <c r="N66" i="41"/>
  <c r="N65" i="41"/>
  <c r="N64" i="41"/>
  <c r="N63" i="41"/>
  <c r="N62" i="41"/>
  <c r="N61" i="41"/>
  <c r="L66" i="41"/>
  <c r="L65" i="41"/>
  <c r="L64" i="41"/>
  <c r="L63" i="41"/>
  <c r="L62" i="41"/>
  <c r="L61" i="41"/>
  <c r="J66" i="41"/>
  <c r="J65" i="41"/>
  <c r="J64" i="41"/>
  <c r="J63" i="41"/>
  <c r="J62" i="41"/>
  <c r="J61" i="41"/>
  <c r="H66" i="41"/>
  <c r="H65" i="41"/>
  <c r="H64" i="41"/>
  <c r="H63" i="41"/>
  <c r="H62" i="41"/>
  <c r="H61" i="41"/>
  <c r="F66" i="41"/>
  <c r="F65" i="41"/>
  <c r="F64" i="41"/>
  <c r="F63" i="41"/>
  <c r="F62" i="41"/>
  <c r="F61" i="41"/>
  <c r="D66" i="41"/>
  <c r="D65" i="41"/>
  <c r="D64" i="41"/>
  <c r="D63" i="41"/>
  <c r="D62" i="41"/>
  <c r="D61" i="41"/>
  <c r="N58" i="41"/>
  <c r="N57" i="41"/>
  <c r="N56" i="41"/>
  <c r="N55" i="41"/>
  <c r="N54" i="41"/>
  <c r="N53" i="41"/>
  <c r="L58" i="41"/>
  <c r="L57" i="41"/>
  <c r="L56" i="41"/>
  <c r="L55" i="41"/>
  <c r="L54" i="41"/>
  <c r="L53" i="41"/>
  <c r="J58" i="41"/>
  <c r="J57" i="41"/>
  <c r="J56" i="41"/>
  <c r="J55" i="41"/>
  <c r="J54" i="41"/>
  <c r="J53" i="41"/>
  <c r="H58" i="41"/>
  <c r="H57" i="41"/>
  <c r="H56" i="41"/>
  <c r="H55" i="41"/>
  <c r="H54" i="41"/>
  <c r="H53" i="41"/>
  <c r="F58" i="41"/>
  <c r="F57" i="41"/>
  <c r="F56" i="41"/>
  <c r="F55" i="41"/>
  <c r="F54" i="41"/>
  <c r="F53" i="41"/>
  <c r="D58" i="41"/>
  <c r="D57" i="41"/>
  <c r="D56" i="41"/>
  <c r="D55" i="41"/>
  <c r="D54" i="41"/>
  <c r="D53" i="41"/>
  <c r="O39" i="40"/>
  <c r="O38" i="40"/>
  <c r="O37" i="40"/>
  <c r="O36" i="40"/>
  <c r="O35" i="40"/>
  <c r="O34" i="40"/>
  <c r="M39" i="40"/>
  <c r="M38" i="40"/>
  <c r="M37" i="40"/>
  <c r="M36" i="40"/>
  <c r="M35" i="40"/>
  <c r="M34" i="40"/>
  <c r="M33" i="40" s="1"/>
  <c r="K39" i="40"/>
  <c r="K38" i="40"/>
  <c r="K37" i="40"/>
  <c r="K36" i="40"/>
  <c r="K35" i="40"/>
  <c r="K34" i="40"/>
  <c r="O30" i="40"/>
  <c r="O29" i="40"/>
  <c r="O28" i="40"/>
  <c r="O27" i="40"/>
  <c r="O26" i="40"/>
  <c r="O25" i="40"/>
  <c r="M30" i="40"/>
  <c r="M29" i="40"/>
  <c r="M28" i="40"/>
  <c r="M27" i="40"/>
  <c r="M26" i="40"/>
  <c r="M25" i="40"/>
  <c r="K30" i="40"/>
  <c r="K29" i="40"/>
  <c r="K28" i="40"/>
  <c r="K27" i="40"/>
  <c r="K26" i="40"/>
  <c r="K25" i="40"/>
  <c r="O21" i="40"/>
  <c r="O20" i="40"/>
  <c r="O19" i="40"/>
  <c r="O18" i="40"/>
  <c r="O17" i="40"/>
  <c r="O16" i="40"/>
  <c r="M21" i="40"/>
  <c r="M20" i="40"/>
  <c r="M19" i="40"/>
  <c r="M18" i="40"/>
  <c r="M17" i="40"/>
  <c r="M16" i="40"/>
  <c r="K21" i="40"/>
  <c r="K20" i="40"/>
  <c r="K19" i="40"/>
  <c r="K18" i="40"/>
  <c r="K17" i="40"/>
  <c r="K16" i="40"/>
  <c r="P30" i="43"/>
  <c r="P29" i="43"/>
  <c r="P28" i="43"/>
  <c r="P27" i="43"/>
  <c r="P26" i="43"/>
  <c r="P25" i="43"/>
  <c r="N30" i="43"/>
  <c r="N29" i="43"/>
  <c r="N28" i="43"/>
  <c r="N27" i="43"/>
  <c r="N26" i="43"/>
  <c r="N25" i="43"/>
  <c r="L30" i="43"/>
  <c r="L29" i="43"/>
  <c r="L28" i="43"/>
  <c r="L27" i="43"/>
  <c r="L26" i="43"/>
  <c r="L25" i="43"/>
  <c r="P21" i="43"/>
  <c r="P20" i="43"/>
  <c r="P19" i="43"/>
  <c r="P18" i="43"/>
  <c r="P17" i="43"/>
  <c r="P16" i="43"/>
  <c r="N21" i="43"/>
  <c r="N20" i="43"/>
  <c r="N19" i="43"/>
  <c r="N18" i="43"/>
  <c r="N17" i="43"/>
  <c r="N16" i="43"/>
  <c r="L21" i="43"/>
  <c r="L20" i="43"/>
  <c r="L19" i="43"/>
  <c r="L18" i="43"/>
  <c r="L17" i="43"/>
  <c r="L16" i="43"/>
  <c r="P31" i="39"/>
  <c r="P23" i="39"/>
  <c r="P15" i="39"/>
  <c r="P42" i="9"/>
  <c r="P41" i="9"/>
  <c r="P40" i="9"/>
  <c r="P38" i="9"/>
  <c r="P37" i="9"/>
  <c r="N42" i="9"/>
  <c r="N41" i="9"/>
  <c r="N40" i="9"/>
  <c r="N38" i="9"/>
  <c r="N37" i="9"/>
  <c r="L42" i="9"/>
  <c r="L41" i="9"/>
  <c r="L40" i="9"/>
  <c r="L38" i="9"/>
  <c r="L37" i="9"/>
  <c r="P32" i="9"/>
  <c r="P31" i="9"/>
  <c r="P30" i="9"/>
  <c r="P28" i="9"/>
  <c r="P27" i="9"/>
  <c r="N32" i="9"/>
  <c r="N31" i="9"/>
  <c r="N30" i="9"/>
  <c r="N28" i="9"/>
  <c r="N27" i="9"/>
  <c r="L32" i="9"/>
  <c r="L31" i="9"/>
  <c r="L30" i="9"/>
  <c r="L28" i="9"/>
  <c r="L27" i="9"/>
  <c r="P22" i="9"/>
  <c r="P21" i="9"/>
  <c r="P20" i="9"/>
  <c r="P18" i="9"/>
  <c r="P17" i="9"/>
  <c r="N22" i="9"/>
  <c r="N21" i="9"/>
  <c r="N20" i="9"/>
  <c r="N18" i="9"/>
  <c r="N17" i="9"/>
  <c r="L22" i="9"/>
  <c r="L21" i="9"/>
  <c r="L20" i="9"/>
  <c r="L18" i="9"/>
  <c r="O30" i="4"/>
  <c r="O29" i="4"/>
  <c r="O28" i="4"/>
  <c r="O27" i="4"/>
  <c r="O26" i="4"/>
  <c r="O25" i="4"/>
  <c r="M30" i="4"/>
  <c r="M29" i="4"/>
  <c r="M28" i="4"/>
  <c r="M27" i="4"/>
  <c r="M26" i="4"/>
  <c r="M25" i="4"/>
  <c r="K29" i="4"/>
  <c r="K28" i="4"/>
  <c r="K24" i="4" s="1"/>
  <c r="K27" i="4"/>
  <c r="K26" i="4"/>
  <c r="K25" i="4"/>
  <c r="O21" i="4"/>
  <c r="O20" i="4"/>
  <c r="O19" i="4"/>
  <c r="O18" i="4"/>
  <c r="O17" i="4"/>
  <c r="O16" i="4"/>
  <c r="M21" i="4"/>
  <c r="M20" i="4"/>
  <c r="M19" i="4"/>
  <c r="M18" i="4"/>
  <c r="M17" i="4"/>
  <c r="M16" i="4"/>
  <c r="K20" i="4"/>
  <c r="K19" i="4"/>
  <c r="K18" i="4"/>
  <c r="K17" i="4"/>
  <c r="O27" i="1"/>
  <c r="K58" i="1"/>
  <c r="K27" i="1"/>
  <c r="M24" i="1"/>
  <c r="K23" i="1"/>
  <c r="K22" i="1"/>
  <c r="K21" i="1"/>
  <c r="O18" i="1"/>
  <c r="M18" i="1"/>
  <c r="K16" i="1"/>
  <c r="K17" i="48"/>
  <c r="P39" i="9"/>
  <c r="N39" i="9"/>
  <c r="L39" i="9"/>
  <c r="P29" i="9"/>
  <c r="N29" i="9"/>
  <c r="L29" i="9"/>
  <c r="P19" i="9"/>
  <c r="N19" i="9"/>
  <c r="L19" i="9"/>
  <c r="I36" i="9"/>
  <c r="P36" i="9" s="1"/>
  <c r="G36" i="9"/>
  <c r="N36" i="9" s="1"/>
  <c r="E36" i="9"/>
  <c r="L36" i="9" s="1"/>
  <c r="I26" i="9"/>
  <c r="P26" i="9" s="1"/>
  <c r="G26" i="9"/>
  <c r="N26" i="9" s="1"/>
  <c r="E26" i="9"/>
  <c r="L26" i="9" s="1"/>
  <c r="I16" i="9"/>
  <c r="P16" i="9" s="1"/>
  <c r="G16" i="9"/>
  <c r="N16" i="9" s="1"/>
  <c r="E16" i="9"/>
  <c r="L16" i="9" s="1"/>
  <c r="O37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6" i="1"/>
  <c r="O35" i="1"/>
  <c r="O34" i="1"/>
  <c r="O33" i="1"/>
  <c r="O32" i="1"/>
  <c r="O31" i="1"/>
  <c r="O30" i="1"/>
  <c r="O29" i="1"/>
  <c r="O28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O24" i="1"/>
  <c r="O23" i="1"/>
  <c r="O22" i="1"/>
  <c r="O21" i="1"/>
  <c r="M23" i="1"/>
  <c r="M22" i="1"/>
  <c r="M21" i="1"/>
  <c r="K24" i="1"/>
  <c r="K20" i="1" s="1"/>
  <c r="O17" i="1"/>
  <c r="O16" i="1"/>
  <c r="O15" i="1" s="1"/>
  <c r="M17" i="1"/>
  <c r="M16" i="1"/>
  <c r="M15" i="1" s="1"/>
  <c r="K18" i="1"/>
  <c r="K17" i="1"/>
  <c r="L15" i="43" l="1"/>
  <c r="D60" i="46"/>
  <c r="F60" i="46"/>
  <c r="D52" i="46"/>
  <c r="H52" i="46"/>
  <c r="L52" i="46"/>
  <c r="N60" i="47"/>
  <c r="H68" i="47"/>
  <c r="P68" i="47"/>
  <c r="P52" i="45"/>
  <c r="D60" i="45"/>
  <c r="F60" i="45"/>
  <c r="N60" i="45"/>
  <c r="H52" i="42"/>
  <c r="J52" i="42"/>
  <c r="H60" i="42"/>
  <c r="D68" i="42"/>
  <c r="H68" i="42"/>
  <c r="D52" i="41"/>
  <c r="D60" i="41"/>
  <c r="D68" i="41"/>
  <c r="F68" i="41"/>
  <c r="L23" i="39"/>
  <c r="K26" i="1"/>
  <c r="K21" i="21"/>
  <c r="K16" i="21"/>
  <c r="K43" i="51"/>
  <c r="K32" i="48"/>
  <c r="K27" i="48"/>
  <c r="K29" i="48"/>
  <c r="K15" i="48"/>
  <c r="O61" i="49"/>
  <c r="O20" i="49"/>
  <c r="O15" i="49"/>
  <c r="D52" i="47"/>
  <c r="H60" i="46"/>
  <c r="J60" i="46"/>
  <c r="L52" i="45"/>
  <c r="H52" i="45"/>
  <c r="J52" i="45"/>
  <c r="J68" i="45"/>
  <c r="L68" i="45"/>
  <c r="N68" i="45"/>
  <c r="D52" i="45"/>
  <c r="J68" i="42"/>
  <c r="H60" i="41"/>
  <c r="F60" i="41"/>
  <c r="N60" i="41"/>
  <c r="N68" i="41"/>
  <c r="F52" i="41"/>
  <c r="L68" i="41"/>
  <c r="K33" i="40"/>
  <c r="O24" i="40"/>
  <c r="M24" i="40"/>
  <c r="O15" i="40"/>
  <c r="K15" i="40"/>
  <c r="L24" i="43"/>
  <c r="N15" i="43"/>
  <c r="K15" i="2"/>
  <c r="M26" i="1"/>
  <c r="N68" i="47"/>
  <c r="L68" i="47"/>
  <c r="J68" i="47"/>
  <c r="F68" i="47"/>
  <c r="D68" i="47"/>
  <c r="L60" i="47"/>
  <c r="J60" i="47"/>
  <c r="F60" i="47"/>
  <c r="P52" i="47"/>
  <c r="H52" i="47"/>
  <c r="F52" i="47"/>
  <c r="O26" i="1"/>
  <c r="O24" i="4"/>
  <c r="L31" i="39"/>
  <c r="P15" i="43"/>
  <c r="M15" i="40"/>
  <c r="O33" i="40"/>
  <c r="H52" i="41"/>
  <c r="L52" i="41"/>
  <c r="N52" i="41"/>
  <c r="H60" i="45"/>
  <c r="L60" i="45"/>
  <c r="F52" i="46"/>
  <c r="L60" i="46"/>
  <c r="D68" i="46"/>
  <c r="H68" i="46"/>
  <c r="J52" i="47"/>
  <c r="P60" i="47"/>
  <c r="K48" i="21"/>
  <c r="O20" i="1"/>
  <c r="K15" i="1"/>
  <c r="L15" i="39"/>
  <c r="K24" i="40"/>
  <c r="J60" i="41"/>
  <c r="L60" i="41"/>
  <c r="H68" i="41"/>
  <c r="J68" i="41"/>
  <c r="D52" i="42"/>
  <c r="F52" i="42"/>
  <c r="N52" i="42"/>
  <c r="F52" i="45"/>
  <c r="N52" i="45"/>
  <c r="J60" i="45"/>
  <c r="D68" i="45"/>
  <c r="J52" i="46"/>
  <c r="J68" i="46"/>
  <c r="L68" i="46"/>
  <c r="L52" i="47"/>
  <c r="D60" i="47"/>
  <c r="H60" i="47"/>
  <c r="K20" i="49"/>
  <c r="K33" i="21"/>
  <c r="M20" i="1"/>
  <c r="K15" i="4"/>
  <c r="M15" i="4"/>
  <c r="O15" i="4"/>
  <c r="M24" i="4"/>
  <c r="N33" i="43"/>
  <c r="J52" i="41"/>
  <c r="F68" i="42"/>
  <c r="N68" i="42"/>
  <c r="P60" i="45"/>
  <c r="F68" i="45"/>
  <c r="P68" i="45"/>
  <c r="F68" i="46"/>
  <c r="M20" i="49"/>
  <c r="M61" i="49"/>
  <c r="K16" i="48"/>
  <c r="K20" i="48"/>
  <c r="K22" i="48"/>
  <c r="K31" i="48"/>
  <c r="K16" i="50"/>
  <c r="K25" i="21"/>
  <c r="K47" i="21"/>
  <c r="K43" i="21"/>
  <c r="K42" i="21"/>
  <c r="K39" i="21"/>
  <c r="K32" i="21"/>
  <c r="K28" i="21"/>
  <c r="K29" i="21"/>
  <c r="K18" i="21"/>
  <c r="K17" i="21"/>
  <c r="K22" i="21"/>
  <c r="K31" i="50"/>
  <c r="K15" i="50"/>
  <c r="K61" i="51"/>
  <c r="K44" i="51"/>
  <c r="K52" i="51"/>
  <c r="K58" i="51"/>
  <c r="K35" i="51"/>
  <c r="K51" i="51"/>
  <c r="K53" i="51"/>
  <c r="K32" i="51"/>
  <c r="K40" i="51"/>
  <c r="K31" i="51"/>
  <c r="K39" i="51"/>
  <c r="K26" i="51"/>
  <c r="K50" i="51"/>
  <c r="K54" i="51"/>
  <c r="K56" i="51"/>
  <c r="K45" i="51"/>
  <c r="K55" i="51"/>
  <c r="K21" i="51"/>
  <c r="K18" i="51"/>
  <c r="K30" i="48"/>
  <c r="K28" i="48"/>
  <c r="K21" i="48"/>
  <c r="K23" i="48"/>
  <c r="K26" i="49"/>
  <c r="L68" i="42"/>
  <c r="N60" i="42"/>
  <c r="L60" i="42"/>
  <c r="J60" i="42"/>
  <c r="F60" i="42"/>
  <c r="D60" i="42"/>
  <c r="L52" i="42"/>
  <c r="P33" i="43"/>
  <c r="L33" i="43"/>
  <c r="N24" i="43"/>
  <c r="P35" i="9"/>
  <c r="P25" i="9"/>
  <c r="N31" i="39"/>
  <c r="N23" i="39"/>
  <c r="N15" i="39"/>
  <c r="P15" i="9"/>
  <c r="L35" i="9"/>
  <c r="N25" i="9"/>
  <c r="N35" i="9"/>
  <c r="L25" i="9"/>
  <c r="N15" i="9"/>
  <c r="L15" i="9"/>
  <c r="P24" i="43"/>
  <c r="K26" i="21"/>
  <c r="K49" i="21"/>
  <c r="K44" i="21"/>
  <c r="K37" i="21"/>
  <c r="K38" i="21"/>
  <c r="K34" i="21"/>
  <c r="K27" i="21"/>
  <c r="K20" i="21"/>
  <c r="K15" i="21"/>
  <c r="K19" i="21"/>
  <c r="K30" i="50"/>
  <c r="K27" i="50"/>
  <c r="K28" i="50"/>
  <c r="K33" i="50"/>
  <c r="K29" i="50"/>
  <c r="K32" i="50"/>
  <c r="K21" i="50"/>
  <c r="K24" i="50"/>
  <c r="K23" i="50"/>
  <c r="K22" i="50"/>
  <c r="K19" i="50"/>
  <c r="K20" i="50"/>
  <c r="K17" i="50"/>
  <c r="K62" i="51"/>
  <c r="K28" i="51"/>
  <c r="K30" i="51"/>
  <c r="K34" i="51"/>
  <c r="K36" i="51"/>
  <c r="K38" i="51"/>
  <c r="K42" i="51"/>
  <c r="K47" i="51"/>
  <c r="K49" i="51"/>
  <c r="K27" i="51"/>
  <c r="K29" i="51"/>
  <c r="K33" i="51"/>
  <c r="K37" i="51"/>
  <c r="K41" i="51"/>
  <c r="K46" i="51"/>
  <c r="K48" i="51"/>
  <c r="K57" i="51"/>
  <c r="K22" i="51"/>
  <c r="K20" i="51"/>
  <c r="K17" i="51"/>
  <c r="K15" i="51"/>
  <c r="K16" i="51"/>
</calcChain>
</file>

<file path=xl/sharedStrings.xml><?xml version="1.0" encoding="utf-8"?>
<sst xmlns="http://schemas.openxmlformats.org/spreadsheetml/2006/main" count="2363" uniqueCount="222">
  <si>
    <t>Total</t>
  </si>
  <si>
    <t>Aguascalientes</t>
  </si>
  <si>
    <t>Baja California</t>
  </si>
  <si>
    <t>Baja California Sur</t>
  </si>
  <si>
    <t>Campeche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</si>
  <si>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</si>
  <si>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</si>
  <si>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</si>
  <si>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</si>
  <si>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</si>
  <si>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</si>
  <si>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</si>
  <si>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</si>
  <si>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</si>
  <si>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</si>
  <si>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Morelos</t>
  </si>
  <si>
    <t>Nayarit</t>
  </si>
  <si>
    <t>Nuevo León</t>
  </si>
  <si>
    <t>Oaxaca</t>
  </si>
  <si>
    <t>Puebla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</si>
  <si>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</si>
  <si>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</si>
  <si>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</si>
  <si>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</si>
  <si>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</si>
  <si>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</si>
  <si>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</si>
  <si>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</si>
  <si>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</si>
  <si>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No especificado</t>
  </si>
  <si>
    <t>Urbana</t>
  </si>
  <si>
    <t>No urbana</t>
  </si>
  <si>
    <t>Lugar de destino y
     grupos de edad</t>
  </si>
  <si>
    <t>Sexo</t>
  </si>
  <si>
    <t>Hombres</t>
  </si>
  <si>
    <t>Mujeres</t>
  </si>
  <si>
    <t>Sin registro.</t>
  </si>
  <si>
    <t>Nivel educativo</t>
  </si>
  <si>
    <t>Sin escolaridad</t>
  </si>
  <si>
    <t>Primaria incompleta</t>
  </si>
  <si>
    <t>Primaria completa</t>
  </si>
  <si>
    <t>Sin ingreso</t>
  </si>
  <si>
    <t>Notas:</t>
  </si>
  <si>
    <t xml:space="preserve">Ocupados </t>
  </si>
  <si>
    <t>Desocupados</t>
  </si>
  <si>
    <t>Estudiante</t>
  </si>
  <si>
    <t>Ama de casa</t>
  </si>
  <si>
    <t>Agropecuario</t>
  </si>
  <si>
    <t>Comercio</t>
  </si>
  <si>
    <t>Servicios</t>
  </si>
  <si>
    <t>Estado de destino</t>
  </si>
  <si>
    <t>California</t>
  </si>
  <si>
    <t>Texas</t>
  </si>
  <si>
    <t xml:space="preserve">Expectativa de tiempo de estancia </t>
  </si>
  <si>
    <t>Menos de seis meses</t>
  </si>
  <si>
    <t>Seis meses a menos de un año</t>
  </si>
  <si>
    <t>Un año o más</t>
  </si>
  <si>
    <t>Con experiencia</t>
  </si>
  <si>
    <t>Sin experiencia</t>
  </si>
  <si>
    <t>Condición de documentos para cruzar</t>
  </si>
  <si>
    <t>Con documento</t>
  </si>
  <si>
    <t>Sin documento</t>
  </si>
  <si>
    <t>Condición de documentos para trabajar</t>
  </si>
  <si>
    <t>Comerciantes</t>
  </si>
  <si>
    <t>Trabajadores en servicios</t>
  </si>
  <si>
    <t>Trabajadores agropecuarios</t>
  </si>
  <si>
    <t>20 a 29 años</t>
  </si>
  <si>
    <t>30 a 39 años</t>
  </si>
  <si>
    <t>40 a 49 años</t>
  </si>
  <si>
    <t>Algún grado de secundaria</t>
  </si>
  <si>
    <t>Algún grado de bachillerato o más</t>
  </si>
  <si>
    <t>Comprende los sectores de minería y extracción del petróleo, y electricidad y agua.</t>
  </si>
  <si>
    <t>Lugar de destino</t>
  </si>
  <si>
    <t>15 a 19 años</t>
  </si>
  <si>
    <t>*</t>
  </si>
  <si>
    <t>Coahuila de Zaragoza</t>
  </si>
  <si>
    <t>Michoacán de Ocampo</t>
  </si>
  <si>
    <t>Entidad federativa</t>
  </si>
  <si>
    <t>Población no económicamente activa</t>
  </si>
  <si>
    <t xml:space="preserve">Total </t>
  </si>
  <si>
    <t>Lugar de destino y
     nivel educativo</t>
  </si>
  <si>
    <t>Población económicamente activa</t>
  </si>
  <si>
    <r>
      <t xml:space="preserve">Otras razones </t>
    </r>
    <r>
      <rPr>
        <vertAlign val="superscript"/>
        <sz val="10"/>
        <rFont val="Arial"/>
        <family val="2"/>
      </rPr>
      <t>1</t>
    </r>
  </si>
  <si>
    <r>
      <t xml:space="preserve">Otro </t>
    </r>
    <r>
      <rPr>
        <vertAlign val="superscript"/>
        <sz val="10"/>
        <rFont val="Arial"/>
        <family val="2"/>
      </rPr>
      <t>1</t>
    </r>
  </si>
  <si>
    <t>Grupos de edad</t>
  </si>
  <si>
    <t>Primaria 
incompleta</t>
  </si>
  <si>
    <t>Primaria 
completa</t>
  </si>
  <si>
    <t>Más de uno hasta dos S.M.</t>
  </si>
  <si>
    <t>Más de dos hasta tres S.M.</t>
  </si>
  <si>
    <t>Más de tres hasta cinco S.M.</t>
  </si>
  <si>
    <t>Más de cinco S.M.</t>
  </si>
  <si>
    <t>Hasta un salario mínimo (S.M.)</t>
  </si>
  <si>
    <t>Características sociodemográficas</t>
  </si>
  <si>
    <t>50 años o más</t>
  </si>
  <si>
    <t>Comprende los sectores de minería y extracción del petróleo, electricidad y agua.</t>
  </si>
  <si>
    <t>Región de muestreo</t>
  </si>
  <si>
    <t>Oeste</t>
  </si>
  <si>
    <t>Centro</t>
  </si>
  <si>
    <t>Este</t>
  </si>
  <si>
    <t>Enero - Marzo</t>
  </si>
  <si>
    <t>Abril - Junio</t>
  </si>
  <si>
    <t>Julio - Septiembre</t>
  </si>
  <si>
    <t>Octubre - Diciembre</t>
  </si>
  <si>
    <t>Construcción</t>
  </si>
  <si>
    <t>Trabajador por su cuenta</t>
  </si>
  <si>
    <t>Razón de desplazamiento a la Frontera Norte</t>
  </si>
  <si>
    <t>Razón de cruce a Estados Unidos</t>
  </si>
  <si>
    <t>Profesionistas, técnicos y personal adm.</t>
  </si>
  <si>
    <r>
      <t xml:space="preserve">Otra </t>
    </r>
    <r>
      <rPr>
        <vertAlign val="superscript"/>
        <sz val="10"/>
        <rFont val="Arial"/>
        <family val="2"/>
      </rPr>
      <t>2</t>
    </r>
  </si>
  <si>
    <t>Trimestre de año calendario</t>
  </si>
  <si>
    <t>Cuadro 6.1.1.</t>
  </si>
  <si>
    <t>Cuadro 6.1.2.</t>
  </si>
  <si>
    <t>Cuadro 6.1.3.</t>
  </si>
  <si>
    <t>Cuadro 6.1.4.</t>
  </si>
  <si>
    <t>Cuadro 6.1.5.</t>
  </si>
  <si>
    <t>Cuadro 6.1.6.</t>
  </si>
  <si>
    <t>Cuadro 6.1.7.</t>
  </si>
  <si>
    <t>Cuadro 6.1.8.</t>
  </si>
  <si>
    <t>Cuadro 6.1.9.</t>
  </si>
  <si>
    <t>Cuadro 6.1.10.</t>
  </si>
  <si>
    <t>Cuadro 6.1.11.</t>
  </si>
  <si>
    <t>Cuadro 6.1.12.</t>
  </si>
  <si>
    <t>Cuadro 6.1.13.1.</t>
  </si>
  <si>
    <t>Cuadro 6.1.13.2.</t>
  </si>
  <si>
    <t>Cuadro 6.1.14.1.</t>
  </si>
  <si>
    <t>Cuadro 6.1.14.2.</t>
  </si>
  <si>
    <t>Cuadro 6.1.14.3.</t>
  </si>
  <si>
    <t>Frontera Norte</t>
  </si>
  <si>
    <t>Estados Unidos</t>
  </si>
  <si>
    <t>Manufacturero</t>
  </si>
  <si>
    <t>Condición de experiencia migratoria previa en Estados Unidos</t>
  </si>
  <si>
    <t>Laboral</t>
  </si>
  <si>
    <r>
      <t xml:space="preserve">Otra </t>
    </r>
    <r>
      <rPr>
        <vertAlign val="superscript"/>
        <sz val="10"/>
        <rFont val="Arial"/>
        <family val="2"/>
      </rPr>
      <t>1</t>
    </r>
  </si>
  <si>
    <t>Comprende a los que no van a trabajar o buscar trabajo en la ciudad fronteriza, permanecieron horas en la ciudad o no especificaron la razón de desplazamiento.</t>
  </si>
  <si>
    <t>Lo que se pueda</t>
  </si>
  <si>
    <t>Incluye a jubilados o pensionados y migrantes que nunca han trabajado en su lugar de origen.</t>
  </si>
  <si>
    <t>Otro estado</t>
  </si>
  <si>
    <t>Ninguno en especial</t>
  </si>
  <si>
    <t>Lugar de destino y
     sector de actividad en su lugar de residencia</t>
  </si>
  <si>
    <t>Arizona</t>
  </si>
  <si>
    <t>Nuevo México</t>
  </si>
  <si>
    <t>Trabajadores en la industria</t>
  </si>
  <si>
    <t>Trabajadores en la construcción</t>
  </si>
  <si>
    <t>Condición de ayuda para cruzar a Estados Unidos</t>
  </si>
  <si>
    <t>Con ayuda</t>
  </si>
  <si>
    <t>Sin ayuda</t>
  </si>
  <si>
    <t xml:space="preserve">     Frontera Norte</t>
  </si>
  <si>
    <t xml:space="preserve">    Estados Unidos</t>
  </si>
  <si>
    <t xml:space="preserve">     Estados Unidos</t>
  </si>
  <si>
    <r>
      <t>Otras razones</t>
    </r>
    <r>
      <rPr>
        <vertAlign val="superscript"/>
        <sz val="10"/>
        <rFont val="Arial"/>
        <family val="2"/>
      </rPr>
      <t xml:space="preserve"> 1</t>
    </r>
  </si>
  <si>
    <t>Lugar de destino y
     condición de actividad en el lugar de residencia</t>
  </si>
  <si>
    <t xml:space="preserve">Condición de actividad en el lugar de residencia </t>
  </si>
  <si>
    <t>Lugar de destino y
     sector de actividad en el lugar de residencia</t>
  </si>
  <si>
    <r>
      <t>Otro</t>
    </r>
    <r>
      <rPr>
        <vertAlign val="superscript"/>
        <sz val="10"/>
        <rFont val="Arial"/>
        <family val="2"/>
      </rPr>
      <t xml:space="preserve"> 1</t>
    </r>
  </si>
  <si>
    <t>Ocupación en el lugar de residencia</t>
  </si>
  <si>
    <t xml:space="preserve">    Frontera Norte</t>
  </si>
  <si>
    <t>Posición en el trabajo en el lugar de residencia</t>
  </si>
  <si>
    <r>
      <t xml:space="preserve">Ingresos por múltiplos de salario mínimo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en el lugar de residencia</t>
    </r>
  </si>
  <si>
    <t>Características del cruce hacia Estados Unidos</t>
  </si>
  <si>
    <t>Dimensión geográfica y temporal, 
    entidad federativa y
     tipo de localidad de residencia</t>
  </si>
  <si>
    <t>Dimensión geográfica y temporal, 
    entidad federativa y 
    tipo de localidad de residencia</t>
  </si>
  <si>
    <t>Menos de 30 casos muestrales.</t>
  </si>
  <si>
    <t>Algún grado de bachillerato</t>
  </si>
  <si>
    <t>Algún grado de licenciatura o más</t>
  </si>
  <si>
    <r>
      <t>Tipo de localidad</t>
    </r>
    <r>
      <rPr>
        <b/>
        <vertAlign val="superscript"/>
        <sz val="10"/>
        <rFont val="Arial"/>
        <family val="2"/>
      </rPr>
      <t>1</t>
    </r>
  </si>
  <si>
    <t>Para las definiciones de localidad de residencia urbana y no urbana, véase Glosario.</t>
  </si>
  <si>
    <t>Comprende trabajadores familares sin pago, patrón y otra posición en el trabajo.</t>
  </si>
  <si>
    <t>Comprende: estudio, paseo, compras, visita a familiares o amigos, negocios y otras razones.</t>
  </si>
  <si>
    <t>Comprende: estudio, paseo, compras , visita a familiares o amigos, negocios y otras razones.</t>
  </si>
  <si>
    <t xml:space="preserve"> </t>
  </si>
  <si>
    <t>Absolutos</t>
  </si>
  <si>
    <t>Porcentajes</t>
  </si>
  <si>
    <t>N/C</t>
  </si>
  <si>
    <t>Los porcentajes se estiman respecto al total de respuestas válidas, omitiendo los no especificados.</t>
  </si>
  <si>
    <t>Florida</t>
  </si>
  <si>
    <t>Menos de 30 casos muéstrales.</t>
  </si>
  <si>
    <t>Dimensión geográfica y temporal, 
         entidad federativa y 
         tipo de localidad de residencia</t>
  </si>
  <si>
    <r>
      <t xml:space="preserve">Total </t>
    </r>
    <r>
      <rPr>
        <vertAlign val="superscript"/>
        <sz val="10"/>
        <rFont val="Arial"/>
        <family val="2"/>
      </rPr>
      <t>2</t>
    </r>
  </si>
  <si>
    <t>El cien por ciento resulta de la suma de la participación porcentual de la PEA y de la PNEA.</t>
  </si>
  <si>
    <t xml:space="preserve">Condición de actividad en el lugar de 
residencia </t>
  </si>
  <si>
    <r>
      <t xml:space="preserve">Tipo de localidad </t>
    </r>
    <r>
      <rPr>
        <b/>
        <vertAlign val="superscript"/>
        <sz val="10"/>
        <rFont val="Arial"/>
        <family val="2"/>
      </rPr>
      <t>2</t>
    </r>
  </si>
  <si>
    <t>Migrantes Procedentes del Sur.</t>
  </si>
  <si>
    <t>Migrantes Procedentes del Sur ocupados en su lugar de residencia.</t>
  </si>
  <si>
    <t>Migrantes Procedentes del Sur con destino a la Frontera Norte.</t>
  </si>
  <si>
    <t>Migrantes Procedentes del Sur con destino a Estados Unidos.</t>
  </si>
  <si>
    <t>Veracruz de Ignacio de la Llave</t>
  </si>
  <si>
    <t>Querétaro</t>
  </si>
  <si>
    <t>Migrantes Procedentes del Sur</t>
  </si>
  <si>
    <t>Cuadros</t>
  </si>
  <si>
    <t>Migrantes Procedentes del Sur ocupados en su lugar de residencia</t>
  </si>
  <si>
    <t>Migrantes Procedentes del Sur con destino a la Frontera Norte</t>
  </si>
  <si>
    <t>Migrantes Procedentes del Sur con destino a Estados Unidos</t>
  </si>
  <si>
    <t>Condición de actividad en el lugar de residencia**</t>
  </si>
  <si>
    <t>**</t>
  </si>
  <si>
    <t>Se excluye no especificado.</t>
  </si>
  <si>
    <t>Condición de actividad en el lugar de residencia **</t>
  </si>
  <si>
    <t>Para generar los múltiplos de salario mínimo se tomó el promedio nacional de 65.58 pesos diarios en 2014.</t>
  </si>
  <si>
    <t>Índice</t>
  </si>
  <si>
    <t/>
  </si>
  <si>
    <t>Trabajador a sueldo fijo</t>
  </si>
  <si>
    <t>Trabajador a destajo o por obra</t>
  </si>
  <si>
    <t>EMIF NORTE 2016</t>
  </si>
  <si>
    <t>Dimensión geográfica y temporal, entidad federativa y tipo de localidad de residencia, según lugar de destino, 2016</t>
  </si>
  <si>
    <t>Lugar de destino por grupos de edad, según sexo, 2016</t>
  </si>
  <si>
    <t>Lugar de destino por nivel educativo, según sexo, 2016</t>
  </si>
  <si>
    <t>Lugar de destino por condición de actividad en el lugar de residencia, según sexo, 2016</t>
  </si>
  <si>
    <t>Lugar de destino por grupos de edad, según condición de actividad en el lugar de residencia, 2016</t>
  </si>
  <si>
    <t>Lugar de destino por nivel educativo, según condición de actividad en el lugar de residencia, 2016</t>
  </si>
  <si>
    <t>Lugar de destino por sector de actividad en el lugar de residencia, según sexo, 2016</t>
  </si>
  <si>
    <t>Lugar de destino por sector de actividad en el lugar de residencia, según grupos de edad, 2016</t>
  </si>
  <si>
    <t>Lugar de destino por sector de actividad en el lugar de residencia, según nivel educativo, 2016</t>
  </si>
  <si>
    <t>Lugar de destino por sector de actividad, según ocupación en el lugar de residencia, 2016</t>
  </si>
  <si>
    <t>Lugar de destino por sector de actividad, según posición en el trabajo en el lugar de residencia, 2016</t>
  </si>
  <si>
    <t>Lugar de destino por sector de actividad en el lugar de residencia, según ingresos por múltiplos de salario mínimo, 2016</t>
  </si>
  <si>
    <t>Dimensión geográfica y temporal, entidad federativa y tipo de localidad de residencia, según razón de 
desplazamiento a la Frontera Norte, 2016</t>
  </si>
  <si>
    <t>Características sociodemográficas según razón de desplazamiento a la Frontera Norte, 2016</t>
  </si>
  <si>
    <t>Dimensión geográfica y temporal, entidad federativa y tipo de localidad de residencia, según razón de cruce a Estados Unidos, 2016</t>
  </si>
  <si>
    <t>Características sociodemográficas según razón de cruce a Estados Unidos, 2016</t>
  </si>
  <si>
    <t>Características del cruce hacia Estados Unidos según razón de cruce, 2016</t>
  </si>
  <si>
    <t>Dimensión geográfica y temporal, entidad federativa y tipo de localidad de residencia, 
según lugar de destino, 2016</t>
  </si>
  <si>
    <t>Lugar de destino por condición de actividad en su lugar de residencia, según sexo, 2016</t>
  </si>
  <si>
    <t>No espeicificado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</si>
</sst>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###\ ###\ ###"/>
    <numFmt numFmtId="165" formatCode="0.0"/>
    <numFmt numFmtId="166" formatCode="_-* #,##0.0_-;\-* #,##0.0_-;_-* &quot;-&quot;??_-;_-@_-"/>
    <numFmt numFmtId="167" formatCode="_-* #\ ###\ ##0_-;\-* #\ ###\ ##0_-;_-* &quot;---&quot;??_-;_-@_-"/>
    <numFmt numFmtId="168" formatCode="_-[$€-2]* #,##0.00_-;\-[$€-2]* #,##0.00_-;_-[$€-2]* &quot;-&quot;??_-"/>
    <numFmt numFmtId="169" formatCode="###0"/>
    <numFmt numFmtId="170" formatCode="_-* #\ ###\ ##0_-;\-* #\ ###\ ##0_-;_-* &quot;---&quot;_-;_-@_-"/>
  </numFmts>
  <fonts count="15">
    <font>
      <sz val="10"/>
      <name val="CG Omega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u/>
      <sz val="10"/>
      <color indexed="12"/>
      <name val="CG Omega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60">
    <xf numFmtId="0" fontId="0" fillId="0" borderId="0" xfId="0"/>
    <xf numFmtId="0" fontId="5" fillId="0" borderId="0" xfId="0" applyFont="1" applyFill="1"/>
    <xf numFmtId="0" fontId="5" fillId="0" borderId="1" xfId="0" applyFont="1" applyFill="1" applyBorder="1"/>
    <xf numFmtId="0" fontId="5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5" fillId="0" borderId="2" xfId="0" applyFont="1" applyFill="1" applyBorder="1"/>
    <xf numFmtId="0" fontId="5" fillId="0" borderId="0" xfId="0" applyFont="1" applyFill="1" applyBorder="1"/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4" applyFont="1" applyFill="1" applyAlignment="1">
      <alignment horizontal="right"/>
    </xf>
    <xf numFmtId="41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1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9" fillId="0" borderId="0" xfId="0" quotePrefix="1" applyFont="1" applyFill="1" applyAlignment="1">
      <alignment horizontal="center"/>
    </xf>
    <xf numFmtId="164" fontId="5" fillId="0" borderId="0" xfId="0" applyNumberFormat="1" applyFont="1" applyFill="1" applyAlignment="1">
      <alignment horizontal="left"/>
    </xf>
    <xf numFmtId="0" fontId="10" fillId="0" borderId="0" xfId="0" quotePrefix="1" applyFont="1" applyFill="1" applyAlignment="1">
      <alignment horizontal="center"/>
    </xf>
    <xf numFmtId="0" fontId="5" fillId="0" borderId="0" xfId="0" applyNumberFormat="1" applyFont="1" applyFill="1" applyAlignment="1">
      <alignment horizontal="left" vertical="center"/>
    </xf>
    <xf numFmtId="167" fontId="6" fillId="0" borderId="0" xfId="0" applyNumberFormat="1" applyFont="1" applyFill="1"/>
    <xf numFmtId="167" fontId="5" fillId="0" borderId="0" xfId="0" applyNumberFormat="1" applyFont="1" applyFill="1"/>
    <xf numFmtId="167" fontId="7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0" xfId="3" applyFont="1" applyFill="1"/>
    <xf numFmtId="167" fontId="5" fillId="0" borderId="0" xfId="3" applyNumberFormat="1" applyFont="1" applyFill="1"/>
    <xf numFmtId="0" fontId="6" fillId="0" borderId="0" xfId="0" applyFont="1" applyFill="1" applyAlignment="1"/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/>
    <xf numFmtId="0" fontId="5" fillId="0" borderId="0" xfId="3" applyFont="1" applyFill="1" applyAlignment="1"/>
    <xf numFmtId="0" fontId="5" fillId="0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Fill="1" applyAlignment="1">
      <alignment horizontal="left"/>
    </xf>
    <xf numFmtId="0" fontId="10" fillId="0" borderId="0" xfId="0" quotePrefix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 wrapText="1"/>
    </xf>
    <xf numFmtId="0" fontId="8" fillId="0" borderId="0" xfId="0" applyFont="1" applyFill="1" applyBorder="1"/>
    <xf numFmtId="0" fontId="5" fillId="0" borderId="0" xfId="0" applyNumberFormat="1" applyFont="1" applyFill="1" applyAlignment="1">
      <alignment vertical="center"/>
    </xf>
    <xf numFmtId="170" fontId="5" fillId="0" borderId="0" xfId="0" applyNumberFormat="1" applyFont="1" applyFill="1"/>
    <xf numFmtId="170" fontId="6" fillId="0" borderId="0" xfId="0" applyNumberFormat="1" applyFont="1" applyFill="1"/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66" fontId="5" fillId="0" borderId="0" xfId="0" applyNumberFormat="1" applyFont="1" applyFill="1"/>
    <xf numFmtId="166" fontId="6" fillId="0" borderId="0" xfId="2" applyNumberFormat="1" applyFont="1" applyFill="1"/>
    <xf numFmtId="166" fontId="6" fillId="0" borderId="0" xfId="0" applyNumberFormat="1" applyFont="1" applyFill="1"/>
    <xf numFmtId="0" fontId="6" fillId="0" borderId="0" xfId="0" applyFont="1" applyFill="1" applyAlignment="1">
      <alignment vertical="center"/>
    </xf>
    <xf numFmtId="170" fontId="12" fillId="0" borderId="0" xfId="0" applyNumberFormat="1" applyFont="1" applyFill="1" applyAlignment="1">
      <alignment vertical="top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wrapText="1"/>
    </xf>
    <xf numFmtId="166" fontId="5" fillId="0" borderId="0" xfId="0" applyNumberFormat="1" applyFont="1" applyFill="1" applyAlignment="1">
      <alignment horizontal="right"/>
    </xf>
    <xf numFmtId="166" fontId="5" fillId="0" borderId="0" xfId="2" applyNumberFormat="1" applyFont="1" applyFill="1"/>
    <xf numFmtId="0" fontId="5" fillId="0" borderId="2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2" xfId="0" applyFont="1" applyFill="1" applyBorder="1"/>
    <xf numFmtId="170" fontId="5" fillId="2" borderId="0" xfId="0" applyNumberFormat="1" applyFont="1" applyFill="1"/>
    <xf numFmtId="170" fontId="6" fillId="2" borderId="0" xfId="0" applyNumberFormat="1" applyFont="1" applyFill="1"/>
    <xf numFmtId="166" fontId="5" fillId="2" borderId="0" xfId="2" applyNumberFormat="1" applyFont="1" applyFill="1"/>
    <xf numFmtId="0" fontId="5" fillId="2" borderId="0" xfId="0" applyFont="1" applyFill="1"/>
    <xf numFmtId="166" fontId="6" fillId="2" borderId="0" xfId="2" applyNumberFormat="1" applyFont="1" applyFill="1"/>
    <xf numFmtId="0" fontId="8" fillId="2" borderId="0" xfId="0" applyFont="1" applyFill="1" applyAlignment="1">
      <alignment horizontal="center"/>
    </xf>
    <xf numFmtId="0" fontId="8" fillId="2" borderId="1" xfId="0" applyFont="1" applyFill="1" applyBorder="1"/>
    <xf numFmtId="0" fontId="8" fillId="2" borderId="0" xfId="0" applyFont="1" applyFill="1"/>
    <xf numFmtId="0" fontId="8" fillId="2" borderId="0" xfId="0" applyFont="1" applyFill="1" applyBorder="1"/>
    <xf numFmtId="0" fontId="5" fillId="2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/>
    <xf numFmtId="0" fontId="5" fillId="2" borderId="0" xfId="0" applyFont="1" applyFill="1" applyBorder="1"/>
    <xf numFmtId="167" fontId="5" fillId="2" borderId="0" xfId="0" applyNumberFormat="1" applyFont="1" applyFill="1"/>
    <xf numFmtId="0" fontId="5" fillId="2" borderId="0" xfId="0" applyNumberFormat="1" applyFont="1" applyFill="1" applyAlignment="1">
      <alignment horizontal="left" vertical="center"/>
    </xf>
    <xf numFmtId="0" fontId="6" fillId="2" borderId="0" xfId="0" applyFont="1" applyFill="1" applyAlignment="1"/>
    <xf numFmtId="0" fontId="5" fillId="2" borderId="2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1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10" fillId="2" borderId="0" xfId="0" quotePrefix="1" applyFont="1" applyFill="1" applyAlignment="1">
      <alignment horizontal="center"/>
    </xf>
    <xf numFmtId="167" fontId="7" fillId="2" borderId="0" xfId="0" applyNumberFormat="1" applyFont="1" applyFill="1" applyAlignment="1">
      <alignment horizontal="center"/>
    </xf>
    <xf numFmtId="41" fontId="7" fillId="2" borderId="0" xfId="0" applyNumberFormat="1" applyFont="1" applyFill="1" applyAlignment="1">
      <alignment horizontal="center"/>
    </xf>
    <xf numFmtId="164" fontId="5" fillId="2" borderId="0" xfId="0" applyNumberFormat="1" applyFont="1" applyFill="1"/>
    <xf numFmtId="165" fontId="5" fillId="0" borderId="0" xfId="0" applyNumberFormat="1" applyFont="1" applyFill="1"/>
    <xf numFmtId="0" fontId="3" fillId="0" borderId="0" xfId="3" applyFont="1" applyFill="1" applyAlignment="1"/>
    <xf numFmtId="170" fontId="6" fillId="0" borderId="0" xfId="0" applyNumberFormat="1" applyFont="1" applyFill="1" applyAlignment="1">
      <alignment horizontal="right"/>
    </xf>
    <xf numFmtId="170" fontId="3" fillId="0" borderId="0" xfId="0" applyNumberFormat="1" applyFont="1" applyFill="1" applyAlignment="1">
      <alignment horizontal="right"/>
    </xf>
    <xf numFmtId="170" fontId="3" fillId="2" borderId="0" xfId="0" applyNumberFormat="1" applyFont="1" applyFill="1" applyAlignment="1">
      <alignment horizontal="right"/>
    </xf>
    <xf numFmtId="166" fontId="3" fillId="0" borderId="0" xfId="2" applyNumberFormat="1" applyFont="1" applyFill="1"/>
    <xf numFmtId="166" fontId="3" fillId="0" borderId="0" xfId="0" applyNumberFormat="1" applyFont="1" applyFill="1"/>
    <xf numFmtId="0" fontId="3" fillId="0" borderId="0" xfId="0" applyFont="1" applyFill="1"/>
    <xf numFmtId="0" fontId="7" fillId="2" borderId="0" xfId="0" applyFont="1" applyFill="1" applyAlignment="1"/>
    <xf numFmtId="0" fontId="7" fillId="2" borderId="0" xfId="0" applyFont="1" applyFill="1" applyAlignment="1"/>
    <xf numFmtId="0" fontId="5" fillId="2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170" fontId="3" fillId="2" borderId="0" xfId="0" applyNumberFormat="1" applyFont="1" applyFill="1"/>
    <xf numFmtId="166" fontId="3" fillId="2" borderId="0" xfId="2" applyNumberFormat="1" applyFont="1" applyFill="1"/>
    <xf numFmtId="169" fontId="5" fillId="2" borderId="0" xfId="0" applyNumberFormat="1" applyFont="1" applyFill="1"/>
    <xf numFmtId="166" fontId="5" fillId="2" borderId="0" xfId="0" applyNumberFormat="1" applyFont="1" applyFill="1"/>
    <xf numFmtId="167" fontId="7" fillId="0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166" fontId="3" fillId="2" borderId="0" xfId="2" applyNumberFormat="1" applyFont="1" applyFill="1" applyAlignment="1">
      <alignment horizontal="right"/>
    </xf>
    <xf numFmtId="166" fontId="6" fillId="2" borderId="0" xfId="2" applyNumberFormat="1" applyFont="1" applyFill="1" applyAlignment="1">
      <alignment horizontal="right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/>
    <xf numFmtId="167" fontId="6" fillId="2" borderId="0" xfId="0" applyNumberFormat="1" applyFont="1" applyFill="1"/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5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166" fontId="5" fillId="0" borderId="0" xfId="2" applyNumberFormat="1" applyFont="1" applyFill="1" applyAlignment="1">
      <alignment horizontal="right"/>
    </xf>
    <xf numFmtId="165" fontId="5" fillId="0" borderId="0" xfId="3" applyNumberFormat="1" applyFont="1" applyFill="1"/>
    <xf numFmtId="0" fontId="7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Fill="1" applyAlignment="1"/>
    <xf numFmtId="0" fontId="5" fillId="0" borderId="0" xfId="3" applyFont="1" applyFill="1" applyAlignment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6" fillId="0" borderId="0" xfId="0" applyFont="1" applyFill="1" applyAlignment="1"/>
    <xf numFmtId="0" fontId="5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166" fontId="3" fillId="0" borderId="0" xfId="2" applyNumberFormat="1" applyFont="1" applyFill="1" applyAlignment="1">
      <alignment horizontal="right"/>
    </xf>
    <xf numFmtId="0" fontId="14" fillId="0" borderId="0" xfId="5" applyFont="1" applyFill="1" applyAlignment="1" applyProtection="1">
      <alignment horizontal="center"/>
    </xf>
    <xf numFmtId="170" fontId="6" fillId="0" borderId="0" xfId="0" applyNumberFormat="1" applyFont="1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167" fontId="5" fillId="2" borderId="0" xfId="3" applyNumberFormat="1" applyFont="1" applyFill="1"/>
    <xf numFmtId="166" fontId="6" fillId="2" borderId="0" xfId="0" applyNumberFormat="1" applyFont="1" applyFill="1"/>
    <xf numFmtId="166" fontId="5" fillId="2" borderId="0" xfId="0" applyNumberFormat="1" applyFont="1" applyFill="1" applyAlignment="1">
      <alignment horizontal="right"/>
    </xf>
    <xf numFmtId="165" fontId="5" fillId="2" borderId="0" xfId="0" applyNumberFormat="1" applyFont="1" applyFill="1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left"/>
    </xf>
    <xf numFmtId="0" fontId="6" fillId="2" borderId="0" xfId="0" applyFont="1" applyFill="1" applyAlignment="1"/>
    <xf numFmtId="0" fontId="4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170" fontId="6" fillId="2" borderId="0" xfId="0" applyNumberFormat="1" applyFont="1" applyFill="1" applyAlignment="1">
      <alignment horizontal="center"/>
    </xf>
    <xf numFmtId="170" fontId="6" fillId="2" borderId="0" xfId="0" applyNumberFormat="1" applyFont="1" applyFill="1" applyAlignment="1">
      <alignment wrapText="1"/>
    </xf>
    <xf numFmtId="170" fontId="6" fillId="2" borderId="1" xfId="0" applyNumberFormat="1" applyFont="1" applyFill="1" applyBorder="1"/>
    <xf numFmtId="170" fontId="6" fillId="2" borderId="0" xfId="0" applyNumberFormat="1" applyFont="1" applyFill="1" applyAlignment="1">
      <alignment vertical="center"/>
    </xf>
    <xf numFmtId="170" fontId="5" fillId="2" borderId="0" xfId="0" applyNumberFormat="1" applyFont="1" applyFill="1" applyAlignment="1">
      <alignment vertical="center"/>
    </xf>
    <xf numFmtId="170" fontId="5" fillId="2" borderId="0" xfId="0" applyNumberFormat="1" applyFont="1" applyFill="1" applyAlignment="1">
      <alignment horizontal="center" vertical="center"/>
    </xf>
    <xf numFmtId="170" fontId="6" fillId="2" borderId="0" xfId="0" applyNumberFormat="1" applyFont="1" applyFill="1" applyAlignment="1">
      <alignment horizontal="center" vertical="center"/>
    </xf>
    <xf numFmtId="167" fontId="5" fillId="2" borderId="0" xfId="0" applyNumberFormat="1" applyFont="1" applyFill="1" applyAlignment="1">
      <alignment horizontal="center" vertical="center"/>
    </xf>
    <xf numFmtId="0" fontId="6" fillId="2" borderId="0" xfId="0" applyFont="1" applyFill="1" applyBorder="1" applyAlignment="1"/>
    <xf numFmtId="0" fontId="3" fillId="2" borderId="0" xfId="0" applyFont="1" applyFill="1" applyAlignment="1">
      <alignment horizontal="center" vertical="center" wrapText="1"/>
    </xf>
    <xf numFmtId="166" fontId="5" fillId="2" borderId="0" xfId="2" applyNumberFormat="1" applyFont="1" applyFill="1" applyAlignment="1">
      <alignment horizontal="right"/>
    </xf>
    <xf numFmtId="164" fontId="5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0" fontId="14" fillId="2" borderId="0" xfId="5" applyFont="1" applyFill="1" applyAlignment="1" applyProtection="1">
      <alignment horizontal="center"/>
    </xf>
    <xf numFmtId="0" fontId="3" fillId="2" borderId="0" xfId="0" applyFont="1" applyFill="1"/>
    <xf numFmtId="167" fontId="3" fillId="2" borderId="0" xfId="0" applyNumberFormat="1" applyFont="1" applyFill="1"/>
    <xf numFmtId="167" fontId="5" fillId="2" borderId="2" xfId="0" applyNumberFormat="1" applyFont="1" applyFill="1" applyBorder="1"/>
    <xf numFmtId="170" fontId="5" fillId="2" borderId="2" xfId="0" applyNumberFormat="1" applyFont="1" applyFill="1" applyBorder="1"/>
    <xf numFmtId="167" fontId="5" fillId="2" borderId="0" xfId="0" applyNumberFormat="1" applyFont="1" applyFill="1" applyBorder="1"/>
    <xf numFmtId="170" fontId="5" fillId="2" borderId="0" xfId="0" applyNumberFormat="1" applyFont="1" applyFill="1" applyBorder="1"/>
    <xf numFmtId="0" fontId="8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/>
    </xf>
    <xf numFmtId="170" fontId="6" fillId="2" borderId="0" xfId="0" applyNumberFormat="1" applyFont="1" applyFill="1" applyBorder="1"/>
    <xf numFmtId="0" fontId="5" fillId="2" borderId="0" xfId="0" applyNumberFormat="1" applyFont="1" applyFill="1" applyAlignment="1">
      <alignment vertical="center" wrapText="1"/>
    </xf>
    <xf numFmtId="0" fontId="3" fillId="2" borderId="0" xfId="0" applyNumberFormat="1" applyFont="1" applyFill="1" applyAlignment="1">
      <alignment horizontal="center" vertical="center" wrapText="1"/>
    </xf>
    <xf numFmtId="170" fontId="6" fillId="2" borderId="2" xfId="0" applyNumberFormat="1" applyFont="1" applyFill="1" applyBorder="1"/>
    <xf numFmtId="170" fontId="5" fillId="2" borderId="0" xfId="3" applyNumberFormat="1" applyFont="1" applyFill="1"/>
    <xf numFmtId="0" fontId="5" fillId="2" borderId="0" xfId="3" applyFont="1" applyFill="1"/>
    <xf numFmtId="0" fontId="5" fillId="2" borderId="0" xfId="3" applyFont="1" applyFill="1" applyAlignment="1"/>
    <xf numFmtId="0" fontId="3" fillId="2" borderId="0" xfId="3" applyFont="1" applyFill="1" applyAlignment="1"/>
    <xf numFmtId="0" fontId="7" fillId="2" borderId="0" xfId="0" applyFont="1" applyFill="1" applyAlignment="1">
      <alignment vertical="center"/>
    </xf>
    <xf numFmtId="0" fontId="10" fillId="2" borderId="0" xfId="0" quotePrefix="1" applyFont="1" applyFill="1" applyAlignment="1">
      <alignment horizontal="center" vertical="center"/>
    </xf>
    <xf numFmtId="167" fontId="7" fillId="2" borderId="0" xfId="0" applyNumberFormat="1" applyFont="1" applyFill="1"/>
    <xf numFmtId="0" fontId="5" fillId="2" borderId="0" xfId="0" applyNumberFormat="1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Font="1" applyFill="1" applyAlignment="1"/>
    <xf numFmtId="0" fontId="14" fillId="0" borderId="0" xfId="5" applyFont="1" applyAlignment="1" applyProtection="1">
      <alignment horizontal="left" wrapText="1"/>
    </xf>
    <xf numFmtId="0" fontId="14" fillId="0" borderId="0" xfId="5" applyFont="1" applyAlignment="1" applyProtection="1">
      <alignment horizontal="left"/>
    </xf>
    <xf numFmtId="0" fontId="5" fillId="0" borderId="0" xfId="3" applyFont="1" applyFill="1" applyAlignment="1"/>
    <xf numFmtId="0" fontId="6" fillId="0" borderId="0" xfId="3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0" xfId="3" applyFont="1" applyFill="1" applyAlignment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/>
    <xf numFmtId="0" fontId="5" fillId="2" borderId="0" xfId="0" applyFont="1" applyFill="1" applyAlignment="1">
      <alignment horizontal="left" vertical="center" wrapText="1"/>
    </xf>
    <xf numFmtId="0" fontId="6" fillId="0" borderId="0" xfId="0" applyFont="1" applyFill="1" applyAlignment="1"/>
    <xf numFmtId="0" fontId="3" fillId="2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3" fillId="2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6" fillId="2" borderId="0" xfId="0" applyFont="1" applyFill="1" applyAlignment="1"/>
    <xf numFmtId="0" fontId="4" fillId="2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/>
    <xf numFmtId="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 wrapText="1"/>
    </xf>
    <xf numFmtId="0" fontId="5" fillId="2" borderId="0" xfId="3" applyFont="1" applyFill="1" applyAlignment="1"/>
    <xf numFmtId="0" fontId="6" fillId="2" borderId="0" xfId="3" applyFont="1" applyFill="1" applyAlignment="1"/>
    <xf numFmtId="0" fontId="3" fillId="2" borderId="0" xfId="0" applyNumberFormat="1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0" fontId="3" fillId="2" borderId="0" xfId="3" applyFont="1" applyFill="1" applyAlignment="1"/>
    <xf numFmtId="0" fontId="5" fillId="0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0" borderId="0" xfId="0" applyFont="1" applyFill="1" applyAlignment="1">
      <alignment horizontal="center"/>
    </xf>
    <xf numFmtId="0" fontId="5" fillId="2" borderId="0" xfId="0" applyNumberFormat="1" applyFont="1" applyFill="1" applyAlignment="1">
      <alignment vertical="center"/>
    </xf>
    <xf numFmtId="0" fontId="3" fillId="2" borderId="0" xfId="0" applyNumberFormat="1" applyFont="1" applyFill="1" applyAlignment="1">
      <alignment vertical="center"/>
    </xf>
    <xf numFmtId="0" fontId="3" fillId="2" borderId="0" xfId="0" applyFont="1" applyFill="1" applyAlignment="1"/>
    <xf numFmtId="0" fontId="5" fillId="2" borderId="0" xfId="0" applyFont="1" applyFill="1" applyAlignment="1"/>
    <xf numFmtId="0" fontId="6" fillId="2" borderId="0" xfId="0" applyFont="1" applyFill="1" applyAlignment="1">
      <alignment wrapText="1"/>
    </xf>
    <xf numFmtId="166" fontId="3" fillId="0" borderId="0" xfId="0" applyNumberFormat="1" applyFont="1" applyFill="1" applyAlignment="1">
      <alignment horizontal="right"/>
    </xf>
  </cellXfs>
  <cellStyles count="7">
    <cellStyle name="Comma" xfId="2" builtinId="3"/>
    <cellStyle name="Euro" xfId="1"/>
    <cellStyle name="Hyperlink" xfId="5" builtinId="8"/>
    <cellStyle name="Normal" xfId="0" builtinId="0"/>
    <cellStyle name="Normal 2" xfId="6"/>
    <cellStyle name="Normal_SUR_2004(150606)" xfId="3"/>
    <cellStyle name="Normal_TJ_EUS18 REG_RES 2Periodos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zoomScale="130" zoomScaleNormal="130" workbookViewId="0"/>
  </sheetViews>
  <sheetFormatPr defaultColWidth="11.42578125" defaultRowHeight="12.75"/>
  <cols>
    <col min="1" max="16384" width="11.42578125" style="116"/>
  </cols>
  <sheetData>
    <row r="1" spans="1:12">
      <c r="A1" s="115" t="s">
        <v>201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3" spans="1:12">
      <c r="A3" s="115" t="s">
        <v>187</v>
      </c>
    </row>
    <row r="4" spans="1:12">
      <c r="A4" s="116" t="s">
        <v>188</v>
      </c>
    </row>
    <row r="5" spans="1:12">
      <c r="A5" s="116" t="s">
        <v>187</v>
      </c>
    </row>
    <row r="6" spans="1:12">
      <c r="B6" s="196" t="s">
        <v>202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</row>
    <row r="7" spans="1:12">
      <c r="B7" s="196" t="s">
        <v>203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</row>
    <row r="8" spans="1:12">
      <c r="B8" s="196" t="s">
        <v>204</v>
      </c>
      <c r="C8" s="196"/>
      <c r="D8" s="196"/>
      <c r="E8" s="196"/>
      <c r="F8" s="196"/>
      <c r="G8" s="196"/>
      <c r="H8" s="196"/>
      <c r="I8" s="196"/>
      <c r="J8" s="196"/>
      <c r="K8" s="196"/>
      <c r="L8" s="196"/>
    </row>
    <row r="9" spans="1:12">
      <c r="B9" s="196" t="s">
        <v>205</v>
      </c>
      <c r="C9" s="196"/>
      <c r="D9" s="196"/>
      <c r="E9" s="196"/>
      <c r="F9" s="196"/>
      <c r="G9" s="196"/>
      <c r="H9" s="196"/>
      <c r="I9" s="196"/>
      <c r="J9" s="196"/>
      <c r="K9" s="196"/>
      <c r="L9" s="196"/>
    </row>
    <row r="10" spans="1:12">
      <c r="B10" s="196" t="s">
        <v>206</v>
      </c>
      <c r="C10" s="196"/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>
      <c r="B11" s="196" t="s">
        <v>207</v>
      </c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>
      <c r="A12" s="116" t="s">
        <v>189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</row>
    <row r="13" spans="1:12">
      <c r="B13" s="196" t="s">
        <v>208</v>
      </c>
      <c r="C13" s="196"/>
      <c r="D13" s="196"/>
      <c r="E13" s="196"/>
      <c r="F13" s="196"/>
      <c r="G13" s="196"/>
      <c r="H13" s="196"/>
      <c r="I13" s="196"/>
      <c r="J13" s="196"/>
      <c r="K13" s="196"/>
      <c r="L13" s="196"/>
    </row>
    <row r="14" spans="1:12">
      <c r="B14" s="196" t="s">
        <v>209</v>
      </c>
      <c r="C14" s="196"/>
      <c r="D14" s="196"/>
      <c r="E14" s="196"/>
      <c r="F14" s="196"/>
      <c r="G14" s="196"/>
      <c r="H14" s="196"/>
      <c r="I14" s="196"/>
      <c r="J14" s="196"/>
      <c r="K14" s="196"/>
      <c r="L14" s="196"/>
    </row>
    <row r="15" spans="1:12">
      <c r="B15" s="196" t="s">
        <v>210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</row>
    <row r="16" spans="1:12">
      <c r="B16" s="196" t="s">
        <v>211</v>
      </c>
      <c r="C16" s="196"/>
      <c r="D16" s="196"/>
      <c r="E16" s="196"/>
      <c r="F16" s="196"/>
      <c r="G16" s="196"/>
      <c r="H16" s="196"/>
      <c r="I16" s="196"/>
      <c r="J16" s="196"/>
      <c r="K16" s="196"/>
      <c r="L16" s="196"/>
    </row>
    <row r="17" spans="1:12">
      <c r="B17" s="196" t="s">
        <v>212</v>
      </c>
      <c r="C17" s="196"/>
      <c r="D17" s="196"/>
      <c r="E17" s="196"/>
      <c r="F17" s="196"/>
      <c r="G17" s="196"/>
      <c r="H17" s="196"/>
      <c r="I17" s="196"/>
      <c r="J17" s="196"/>
      <c r="K17" s="196"/>
      <c r="L17" s="196"/>
    </row>
    <row r="18" spans="1:12">
      <c r="B18" s="196" t="s">
        <v>213</v>
      </c>
      <c r="C18" s="196"/>
      <c r="D18" s="196"/>
      <c r="E18" s="196"/>
      <c r="F18" s="196"/>
      <c r="G18" s="196"/>
      <c r="H18" s="196"/>
      <c r="I18" s="196"/>
      <c r="J18" s="196"/>
      <c r="K18" s="196"/>
      <c r="L18" s="196"/>
    </row>
    <row r="19" spans="1:12">
      <c r="A19" s="116" t="s">
        <v>190</v>
      </c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</row>
    <row r="20" spans="1:12" ht="26.25" customHeight="1">
      <c r="B20" s="195" t="s">
        <v>214</v>
      </c>
      <c r="C20" s="196"/>
      <c r="D20" s="196"/>
      <c r="E20" s="196"/>
      <c r="F20" s="196"/>
      <c r="G20" s="196"/>
      <c r="H20" s="196"/>
      <c r="I20" s="196"/>
      <c r="J20" s="196"/>
      <c r="K20" s="196"/>
      <c r="L20" s="196"/>
    </row>
    <row r="21" spans="1:12">
      <c r="B21" s="196" t="s">
        <v>215</v>
      </c>
      <c r="C21" s="196"/>
      <c r="D21" s="196"/>
      <c r="E21" s="196"/>
      <c r="F21" s="196"/>
      <c r="G21" s="196"/>
      <c r="H21" s="196"/>
      <c r="I21" s="196"/>
      <c r="J21" s="196"/>
      <c r="K21" s="196"/>
      <c r="L21" s="196"/>
    </row>
    <row r="22" spans="1:12">
      <c r="A22" s="116" t="s">
        <v>191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</row>
    <row r="23" spans="1:12">
      <c r="B23" s="196" t="s">
        <v>216</v>
      </c>
      <c r="C23" s="196"/>
      <c r="D23" s="196"/>
      <c r="E23" s="196"/>
      <c r="F23" s="196"/>
      <c r="G23" s="196"/>
      <c r="H23" s="196"/>
      <c r="I23" s="196"/>
      <c r="J23" s="196"/>
      <c r="K23" s="196"/>
      <c r="L23" s="196"/>
    </row>
    <row r="24" spans="1:12">
      <c r="B24" s="196" t="s">
        <v>217</v>
      </c>
      <c r="C24" s="196"/>
      <c r="D24" s="196"/>
      <c r="E24" s="196"/>
      <c r="F24" s="196"/>
      <c r="G24" s="196"/>
      <c r="H24" s="196"/>
      <c r="I24" s="196"/>
      <c r="J24" s="196"/>
      <c r="K24" s="196"/>
      <c r="L24" s="196"/>
    </row>
    <row r="25" spans="1:12">
      <c r="B25" s="196" t="s">
        <v>218</v>
      </c>
      <c r="C25" s="196"/>
      <c r="D25" s="196"/>
      <c r="E25" s="196"/>
      <c r="F25" s="196"/>
      <c r="G25" s="196"/>
      <c r="H25" s="196"/>
      <c r="I25" s="196"/>
      <c r="J25" s="196"/>
      <c r="K25" s="196"/>
      <c r="L25" s="196"/>
    </row>
    <row r="29" spans="1:12">
      <c r="D29" s="116" t="s">
        <v>169</v>
      </c>
    </row>
  </sheetData>
  <mergeCells count="17">
    <mergeCell ref="B18:L18"/>
    <mergeCell ref="B6:L6"/>
    <mergeCell ref="B7:L7"/>
    <mergeCell ref="B8:L8"/>
    <mergeCell ref="B9:L9"/>
    <mergeCell ref="B10:L10"/>
    <mergeCell ref="B11:L11"/>
    <mergeCell ref="B13:L13"/>
    <mergeCell ref="B14:L14"/>
    <mergeCell ref="B15:L15"/>
    <mergeCell ref="B16:L16"/>
    <mergeCell ref="B17:L17"/>
    <mergeCell ref="B20:L20"/>
    <mergeCell ref="B21:L21"/>
    <mergeCell ref="B23:L23"/>
    <mergeCell ref="B24:L24"/>
    <mergeCell ref="B25:L25"/>
  </mergeCells>
  <hyperlinks>
    <hyperlink ref="B6" location="SUR6.1.1_Tot!A1" display="SUR6.1.1_Tot!A1"/>
    <hyperlink ref="B7" location="SUR6.1.2_Tot!A1" display="SUR6.1.2_Tot!A1"/>
    <hyperlink ref="B8" location="SUR6.1.3_Tot!A1" display="SUR6.1.3_Tot!A1"/>
    <hyperlink ref="B9" location="SUR6.1.4_Tot!A1" display="SUR6.1.4_Tot!A1"/>
    <hyperlink ref="B10" location="SUR6.1.5_Tot!A1" display="SUR6.1.5_Tot!A1"/>
    <hyperlink ref="B11" location="SUR6.1.6_Tot!A1" display="SUR6.1.6_Tot!A1"/>
    <hyperlink ref="B13" location="SUR6.1.7_Ocup!A1" display="SUR6.1.7_Ocup!A1"/>
    <hyperlink ref="B14" location="SUR6.1.8_Ocup!A1" display="SUR6.1.8_Ocup!A1"/>
    <hyperlink ref="B15" location="SUR6.1.9_Ocup!A1" display="SUR6.1.9_Ocup!A1"/>
    <hyperlink ref="B16" location="SUR6.1.10_Ocup!A1" display="SUR6.1.10_Ocup!A1"/>
    <hyperlink ref="B17" location="'SUR6.1.11_Ocup '!A1" display="'SUR6.1.11_Ocup '!A1"/>
    <hyperlink ref="B18" location="SUR6.1.12_Ocup!A1" display="SUR6.1.12_Ocup!A1"/>
    <hyperlink ref="B20" location="SUR6.1.13.1_DesFNTE!A1" display="SUR6.1.13.1_DesFNTE!A1"/>
    <hyperlink ref="B21" location="SUR6.1.13.2_DesFNTE!A1" display="SUR6.1.13.2_DesFNTE!A1"/>
    <hyperlink ref="B23" location="SUR6.1.14.1_DesEU!A1" display="SUR6.1.14.1_DesEU!A1"/>
    <hyperlink ref="B24" location="'SUR6.1.14.2_DesEU '!A1" display="'SUR6.1.14.2_DesEU '!A1"/>
    <hyperlink ref="B25" location="SUR6.1.14.3_DesEU!A1" display="SUR6.1.14.3_DesEU!A1"/>
  </hyperlinks>
  <pageMargins left="0.7" right="0.7" top="0.75" bottom="0.75" header="0.3" footer="0.3"/>
  <pageSetup paperSize="119" scale="6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showGridLines="0" zoomScale="85" zoomScaleNormal="85" workbookViewId="0">
      <selection activeCell="Q1" sqref="Q1"/>
    </sheetView>
  </sheetViews>
  <sheetFormatPr defaultColWidth="11.42578125" defaultRowHeight="12.75"/>
  <cols>
    <col min="1" max="1" width="5.7109375" style="1" customWidth="1"/>
    <col min="2" max="2" width="8.28515625" style="1" customWidth="1"/>
    <col min="3" max="3" width="17" style="1" customWidth="1"/>
    <col min="4" max="4" width="12.7109375" style="66" customWidth="1"/>
    <col min="5" max="5" width="3.7109375" style="66" customWidth="1"/>
    <col min="6" max="6" width="12.7109375" style="66" customWidth="1"/>
    <col min="7" max="7" width="3.7109375" style="66" customWidth="1"/>
    <col min="8" max="8" width="12.7109375" style="66" customWidth="1"/>
    <col min="9" max="9" width="3.7109375" style="66" customWidth="1"/>
    <col min="10" max="10" width="12.7109375" style="66" customWidth="1"/>
    <col min="11" max="11" width="3.7109375" style="66" customWidth="1"/>
    <col min="12" max="12" width="12.7109375" style="66" customWidth="1"/>
    <col min="13" max="13" width="3.7109375" style="66" customWidth="1"/>
    <col min="14" max="14" width="14.42578125" style="66" customWidth="1"/>
    <col min="15" max="15" width="1.7109375" style="66" customWidth="1"/>
    <col min="16" max="19" width="11.42578125" style="66"/>
    <col min="20" max="16384" width="11.42578125" style="1"/>
  </cols>
  <sheetData>
    <row r="1" spans="1:19" s="44" customFormat="1" ht="15">
      <c r="A1" s="199" t="s">
        <v>118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70" t="s">
        <v>197</v>
      </c>
      <c r="P1" s="170"/>
      <c r="Q1" s="170"/>
      <c r="R1" s="68"/>
      <c r="S1" s="68"/>
    </row>
    <row r="2" spans="1:19" s="44" customFormat="1" ht="15">
      <c r="A2" s="199" t="s">
        <v>182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68"/>
      <c r="P2" s="68"/>
      <c r="Q2" s="68"/>
      <c r="R2" s="68"/>
      <c r="S2" s="68"/>
    </row>
    <row r="3" spans="1:19" s="44" customFormat="1" ht="15">
      <c r="A3" s="199" t="s">
        <v>210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68"/>
      <c r="P3" s="68"/>
      <c r="Q3" s="68"/>
      <c r="R3" s="68"/>
      <c r="S3" s="68"/>
    </row>
    <row r="4" spans="1:19" s="14" customFormat="1" ht="6.95" customHeight="1" thickBot="1">
      <c r="A4" s="15"/>
      <c r="B4" s="15"/>
      <c r="C4" s="15"/>
      <c r="D4" s="69"/>
      <c r="E4" s="69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70"/>
      <c r="R4" s="70"/>
      <c r="S4" s="70"/>
    </row>
    <row r="5" spans="1:19" s="14" customFormat="1" ht="6.95" customHeight="1">
      <c r="A5" s="39"/>
      <c r="B5" s="39"/>
      <c r="C5" s="39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0"/>
      <c r="P5" s="70"/>
      <c r="Q5" s="70"/>
      <c r="R5" s="70"/>
      <c r="S5" s="70"/>
    </row>
    <row r="6" spans="1:19">
      <c r="A6" s="210" t="s">
        <v>138</v>
      </c>
      <c r="B6" s="210"/>
      <c r="C6" s="210"/>
      <c r="D6" s="230" t="s">
        <v>170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1:19" ht="6" customHeight="1">
      <c r="A7" s="210"/>
      <c r="B7" s="210"/>
      <c r="C7" s="210"/>
      <c r="D7" s="154"/>
      <c r="E7" s="154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</row>
    <row r="8" spans="1:19" ht="6" customHeight="1">
      <c r="A8" s="210"/>
      <c r="B8" s="210"/>
      <c r="C8" s="210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9" ht="12.75" customHeight="1">
      <c r="A9" s="210"/>
      <c r="B9" s="210"/>
      <c r="C9" s="210"/>
      <c r="D9" s="201" t="s">
        <v>0</v>
      </c>
      <c r="E9" s="145"/>
      <c r="F9" s="203" t="s">
        <v>37</v>
      </c>
      <c r="G9" s="203"/>
      <c r="H9" s="203"/>
      <c r="I9" s="203"/>
      <c r="J9" s="203"/>
      <c r="K9" s="203"/>
      <c r="L9" s="203"/>
      <c r="M9" s="203"/>
      <c r="N9" s="203"/>
    </row>
    <row r="10" spans="1:19" ht="6" customHeight="1">
      <c r="A10" s="210"/>
      <c r="B10" s="210"/>
      <c r="C10" s="210"/>
      <c r="D10" s="201"/>
      <c r="E10" s="145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</row>
    <row r="11" spans="1:19" ht="6" customHeight="1">
      <c r="A11" s="210"/>
      <c r="B11" s="210"/>
      <c r="C11" s="210"/>
      <c r="D11" s="201"/>
      <c r="E11" s="145"/>
      <c r="F11" s="156"/>
      <c r="G11" s="156"/>
      <c r="H11" s="156"/>
      <c r="I11" s="156"/>
      <c r="J11" s="156"/>
      <c r="K11" s="156"/>
      <c r="L11" s="156"/>
      <c r="M11" s="156"/>
      <c r="N11" s="156"/>
    </row>
    <row r="12" spans="1:19" ht="25.5" customHeight="1">
      <c r="A12" s="210"/>
      <c r="B12" s="210"/>
      <c r="C12" s="210"/>
      <c r="D12" s="201"/>
      <c r="E12" s="145"/>
      <c r="F12" s="145" t="s">
        <v>38</v>
      </c>
      <c r="G12" s="145"/>
      <c r="H12" s="145" t="s">
        <v>85</v>
      </c>
      <c r="I12" s="145"/>
      <c r="J12" s="145" t="s">
        <v>86</v>
      </c>
      <c r="K12" s="145"/>
      <c r="L12" s="145" t="s">
        <v>69</v>
      </c>
      <c r="M12" s="145"/>
      <c r="N12" s="166" t="s">
        <v>70</v>
      </c>
      <c r="P12" s="166" t="s">
        <v>29</v>
      </c>
    </row>
    <row r="13" spans="1:19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5"/>
      <c r="R13" s="75"/>
      <c r="S13" s="75"/>
    </row>
    <row r="14" spans="1:19" ht="6" customHeight="1"/>
    <row r="15" spans="1:19">
      <c r="A15" s="216" t="s">
        <v>0</v>
      </c>
      <c r="B15" s="216"/>
      <c r="C15" s="216"/>
      <c r="D15" s="64">
        <v>103879</v>
      </c>
      <c r="E15" s="64" t="s">
        <v>198</v>
      </c>
      <c r="F15" s="64">
        <v>3177</v>
      </c>
      <c r="G15" s="64" t="s">
        <v>198</v>
      </c>
      <c r="H15" s="64">
        <v>5586</v>
      </c>
      <c r="I15" s="64" t="s">
        <v>198</v>
      </c>
      <c r="J15" s="64">
        <v>14870</v>
      </c>
      <c r="K15" s="64" t="s">
        <v>198</v>
      </c>
      <c r="L15" s="64">
        <v>29212</v>
      </c>
      <c r="M15" s="64" t="s">
        <v>198</v>
      </c>
      <c r="N15" s="64">
        <v>49855</v>
      </c>
      <c r="O15" s="66" t="s">
        <v>198</v>
      </c>
      <c r="P15" s="64">
        <v>1180</v>
      </c>
      <c r="Q15" s="171" t="s">
        <v>74</v>
      </c>
    </row>
    <row r="16" spans="1:19">
      <c r="B16" s="1" t="s">
        <v>47</v>
      </c>
      <c r="D16" s="76">
        <v>20454</v>
      </c>
      <c r="E16" s="76" t="s">
        <v>198</v>
      </c>
      <c r="F16" s="76">
        <v>2160</v>
      </c>
      <c r="G16" s="172" t="s">
        <v>198</v>
      </c>
      <c r="H16" s="76">
        <v>2680</v>
      </c>
      <c r="I16" s="76" t="s">
        <v>198</v>
      </c>
      <c r="J16" s="76">
        <v>5033</v>
      </c>
      <c r="K16" s="76" t="s">
        <v>198</v>
      </c>
      <c r="L16" s="76">
        <v>6640</v>
      </c>
      <c r="M16" s="76" t="s">
        <v>198</v>
      </c>
      <c r="N16" s="76">
        <v>3941</v>
      </c>
      <c r="O16" s="66" t="s">
        <v>198</v>
      </c>
      <c r="P16" s="76">
        <v>0</v>
      </c>
      <c r="Q16" s="171"/>
    </row>
    <row r="17" spans="1:17">
      <c r="B17" s="1" t="s">
        <v>129</v>
      </c>
      <c r="D17" s="76">
        <v>10032</v>
      </c>
      <c r="E17" s="172" t="s">
        <v>198</v>
      </c>
      <c r="F17" s="76">
        <v>0</v>
      </c>
      <c r="G17" s="172"/>
      <c r="H17" s="76">
        <v>116</v>
      </c>
      <c r="I17" s="76" t="s">
        <v>74</v>
      </c>
      <c r="J17" s="76">
        <v>2509</v>
      </c>
      <c r="K17" s="76" t="s">
        <v>74</v>
      </c>
      <c r="L17" s="76">
        <v>2945</v>
      </c>
      <c r="M17" s="76" t="s">
        <v>198</v>
      </c>
      <c r="N17" s="76">
        <v>4462</v>
      </c>
      <c r="O17" s="66" t="s">
        <v>198</v>
      </c>
      <c r="P17" s="76">
        <v>0</v>
      </c>
    </row>
    <row r="18" spans="1:17">
      <c r="B18" s="1" t="s">
        <v>103</v>
      </c>
      <c r="D18" s="76">
        <v>19059</v>
      </c>
      <c r="E18" s="76" t="s">
        <v>198</v>
      </c>
      <c r="F18" s="76">
        <v>56</v>
      </c>
      <c r="G18" s="172" t="s">
        <v>74</v>
      </c>
      <c r="H18" s="76">
        <v>936</v>
      </c>
      <c r="I18" s="76" t="s">
        <v>74</v>
      </c>
      <c r="J18" s="76">
        <v>3522</v>
      </c>
      <c r="K18" s="76" t="s">
        <v>198</v>
      </c>
      <c r="L18" s="76">
        <v>4823</v>
      </c>
      <c r="M18" s="76" t="s">
        <v>198</v>
      </c>
      <c r="N18" s="76">
        <v>9722</v>
      </c>
      <c r="O18" s="66" t="s">
        <v>198</v>
      </c>
      <c r="P18" s="76">
        <v>0</v>
      </c>
    </row>
    <row r="19" spans="1:17">
      <c r="B19" s="1" t="s">
        <v>48</v>
      </c>
      <c r="D19" s="76">
        <v>13400</v>
      </c>
      <c r="E19" s="172" t="s">
        <v>198</v>
      </c>
      <c r="F19" s="76">
        <v>484</v>
      </c>
      <c r="G19" s="172" t="s">
        <v>74</v>
      </c>
      <c r="H19" s="76">
        <v>100</v>
      </c>
      <c r="I19" s="76" t="s">
        <v>74</v>
      </c>
      <c r="J19" s="76">
        <v>696</v>
      </c>
      <c r="K19" s="76" t="s">
        <v>74</v>
      </c>
      <c r="L19" s="76">
        <v>5943</v>
      </c>
      <c r="M19" s="76" t="s">
        <v>198</v>
      </c>
      <c r="N19" s="76">
        <v>6177</v>
      </c>
      <c r="O19" s="66" t="s">
        <v>198</v>
      </c>
      <c r="P19" s="76">
        <v>0</v>
      </c>
      <c r="Q19" s="171"/>
    </row>
    <row r="20" spans="1:17">
      <c r="B20" s="1" t="s">
        <v>49</v>
      </c>
      <c r="D20" s="76">
        <v>36465</v>
      </c>
      <c r="E20" s="76" t="s">
        <v>198</v>
      </c>
      <c r="F20" s="76">
        <v>309</v>
      </c>
      <c r="G20" s="172" t="s">
        <v>74</v>
      </c>
      <c r="H20" s="76">
        <v>1624</v>
      </c>
      <c r="I20" s="76" t="s">
        <v>74</v>
      </c>
      <c r="J20" s="76">
        <v>2696</v>
      </c>
      <c r="K20" s="76" t="s">
        <v>198</v>
      </c>
      <c r="L20" s="76">
        <v>7823</v>
      </c>
      <c r="M20" s="76" t="s">
        <v>198</v>
      </c>
      <c r="N20" s="76">
        <v>22833</v>
      </c>
      <c r="O20" s="66" t="s">
        <v>198</v>
      </c>
      <c r="P20" s="76">
        <v>1180</v>
      </c>
      <c r="Q20" s="66" t="s">
        <v>74</v>
      </c>
    </row>
    <row r="21" spans="1:17" ht="14.25">
      <c r="B21" s="1" t="s">
        <v>83</v>
      </c>
      <c r="D21" s="76">
        <v>1086</v>
      </c>
      <c r="E21" s="172" t="s">
        <v>74</v>
      </c>
      <c r="F21" s="63">
        <v>0</v>
      </c>
      <c r="G21" s="104"/>
      <c r="H21" s="63">
        <v>0</v>
      </c>
      <c r="I21" s="104"/>
      <c r="J21" s="76">
        <v>0</v>
      </c>
      <c r="K21" s="172"/>
      <c r="L21" s="76">
        <v>150</v>
      </c>
      <c r="M21" s="172" t="s">
        <v>74</v>
      </c>
      <c r="N21" s="76">
        <v>936</v>
      </c>
      <c r="O21" s="171" t="s">
        <v>74</v>
      </c>
      <c r="P21" s="76">
        <v>0</v>
      </c>
      <c r="Q21" s="171"/>
    </row>
    <row r="22" spans="1:17">
      <c r="B22" s="20" t="s">
        <v>29</v>
      </c>
      <c r="D22" s="76">
        <v>3384</v>
      </c>
      <c r="E22" s="172" t="s">
        <v>74</v>
      </c>
      <c r="F22" s="63">
        <v>168</v>
      </c>
      <c r="G22" s="104" t="s">
        <v>74</v>
      </c>
      <c r="H22" s="63">
        <v>130</v>
      </c>
      <c r="I22" s="104" t="s">
        <v>74</v>
      </c>
      <c r="J22" s="76">
        <v>414</v>
      </c>
      <c r="K22" s="172" t="s">
        <v>74</v>
      </c>
      <c r="L22" s="76">
        <v>888</v>
      </c>
      <c r="M22" s="172" t="s">
        <v>74</v>
      </c>
      <c r="N22" s="76">
        <v>1784</v>
      </c>
      <c r="O22" s="66" t="s">
        <v>74</v>
      </c>
      <c r="P22" s="76">
        <v>0</v>
      </c>
    </row>
    <row r="23" spans="1:17" ht="6.95" customHeight="1">
      <c r="B23" s="20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P23" s="76"/>
    </row>
    <row r="24" spans="1:17">
      <c r="A24" s="29" t="s">
        <v>146</v>
      </c>
      <c r="B24" s="29"/>
      <c r="D24" s="64">
        <v>79409</v>
      </c>
      <c r="E24" s="64" t="s">
        <v>198</v>
      </c>
      <c r="F24" s="64">
        <v>2394</v>
      </c>
      <c r="G24" s="64" t="s">
        <v>74</v>
      </c>
      <c r="H24" s="64">
        <v>3640</v>
      </c>
      <c r="I24" s="64" t="s">
        <v>198</v>
      </c>
      <c r="J24" s="64">
        <v>10448</v>
      </c>
      <c r="K24" s="64" t="s">
        <v>198</v>
      </c>
      <c r="L24" s="64">
        <v>22232</v>
      </c>
      <c r="M24" s="64" t="s">
        <v>198</v>
      </c>
      <c r="N24" s="64">
        <v>39692</v>
      </c>
      <c r="O24" s="66" t="s">
        <v>198</v>
      </c>
      <c r="P24" s="64">
        <v>1005</v>
      </c>
      <c r="Q24" s="171" t="s">
        <v>74</v>
      </c>
    </row>
    <row r="25" spans="1:17">
      <c r="B25" s="1" t="s">
        <v>47</v>
      </c>
      <c r="D25" s="76">
        <v>13118</v>
      </c>
      <c r="E25" s="172" t="s">
        <v>198</v>
      </c>
      <c r="F25" s="76">
        <v>1528</v>
      </c>
      <c r="G25" s="172" t="s">
        <v>74</v>
      </c>
      <c r="H25" s="76">
        <v>1158</v>
      </c>
      <c r="I25" s="76" t="s">
        <v>74</v>
      </c>
      <c r="J25" s="76">
        <v>3138</v>
      </c>
      <c r="K25" s="172" t="s">
        <v>198</v>
      </c>
      <c r="L25" s="76">
        <v>4700</v>
      </c>
      <c r="M25" s="76" t="s">
        <v>198</v>
      </c>
      <c r="N25" s="76">
        <v>2594</v>
      </c>
      <c r="O25" s="171" t="s">
        <v>74</v>
      </c>
      <c r="P25" s="76">
        <v>0</v>
      </c>
      <c r="Q25" s="171"/>
    </row>
    <row r="26" spans="1:17">
      <c r="B26" s="1" t="s">
        <v>129</v>
      </c>
      <c r="D26" s="76">
        <v>7714</v>
      </c>
      <c r="E26" s="172" t="s">
        <v>198</v>
      </c>
      <c r="F26" s="76">
        <v>0</v>
      </c>
      <c r="G26" s="172"/>
      <c r="H26" s="76">
        <v>61</v>
      </c>
      <c r="I26" s="172" t="s">
        <v>74</v>
      </c>
      <c r="J26" s="76">
        <v>1626</v>
      </c>
      <c r="K26" s="172" t="s">
        <v>74</v>
      </c>
      <c r="L26" s="76">
        <v>1964</v>
      </c>
      <c r="M26" s="76" t="s">
        <v>74</v>
      </c>
      <c r="N26" s="76">
        <v>4063</v>
      </c>
      <c r="O26" s="66" t="s">
        <v>74</v>
      </c>
      <c r="P26" s="76">
        <v>0</v>
      </c>
    </row>
    <row r="27" spans="1:17">
      <c r="B27" s="1" t="s">
        <v>103</v>
      </c>
      <c r="C27" s="95" t="s">
        <v>169</v>
      </c>
      <c r="D27" s="76">
        <v>15067</v>
      </c>
      <c r="E27" s="172" t="s">
        <v>198</v>
      </c>
      <c r="F27" s="76">
        <v>19</v>
      </c>
      <c r="G27" s="172" t="s">
        <v>74</v>
      </c>
      <c r="H27" s="76">
        <v>668</v>
      </c>
      <c r="I27" s="172" t="s">
        <v>74</v>
      </c>
      <c r="J27" s="76">
        <v>2701</v>
      </c>
      <c r="K27" s="76" t="s">
        <v>74</v>
      </c>
      <c r="L27" s="76">
        <v>3065</v>
      </c>
      <c r="M27" s="76" t="s">
        <v>198</v>
      </c>
      <c r="N27" s="76">
        <v>8614</v>
      </c>
      <c r="O27" s="66" t="s">
        <v>198</v>
      </c>
      <c r="P27" s="76">
        <v>0</v>
      </c>
    </row>
    <row r="28" spans="1:17">
      <c r="B28" s="1" t="s">
        <v>48</v>
      </c>
      <c r="D28" s="76">
        <v>11693</v>
      </c>
      <c r="E28" s="172" t="s">
        <v>198</v>
      </c>
      <c r="F28" s="76">
        <v>484</v>
      </c>
      <c r="G28" s="172" t="s">
        <v>74</v>
      </c>
      <c r="H28" s="76">
        <v>54</v>
      </c>
      <c r="I28" s="172" t="s">
        <v>74</v>
      </c>
      <c r="J28" s="76">
        <v>595</v>
      </c>
      <c r="K28" s="172" t="s">
        <v>74</v>
      </c>
      <c r="L28" s="76">
        <v>5227</v>
      </c>
      <c r="M28" s="76" t="s">
        <v>198</v>
      </c>
      <c r="N28" s="76">
        <v>5333</v>
      </c>
      <c r="O28" s="66" t="s">
        <v>198</v>
      </c>
      <c r="P28" s="76">
        <v>0</v>
      </c>
      <c r="Q28" s="171"/>
    </row>
    <row r="29" spans="1:17">
      <c r="B29" s="1" t="s">
        <v>49</v>
      </c>
      <c r="D29" s="76">
        <v>28896</v>
      </c>
      <c r="E29" s="172" t="s">
        <v>198</v>
      </c>
      <c r="F29" s="76">
        <v>195</v>
      </c>
      <c r="G29" s="172" t="s">
        <v>74</v>
      </c>
      <c r="H29" s="76">
        <v>1569</v>
      </c>
      <c r="I29" s="172" t="s">
        <v>74</v>
      </c>
      <c r="J29" s="76">
        <v>2145</v>
      </c>
      <c r="K29" s="172" t="s">
        <v>74</v>
      </c>
      <c r="L29" s="76">
        <v>6884</v>
      </c>
      <c r="M29" s="76" t="s">
        <v>198</v>
      </c>
      <c r="N29" s="76">
        <v>17098</v>
      </c>
      <c r="O29" s="66" t="s">
        <v>198</v>
      </c>
      <c r="P29" s="76">
        <v>1005</v>
      </c>
      <c r="Q29" s="66" t="s">
        <v>74</v>
      </c>
    </row>
    <row r="30" spans="1:17" ht="14.25">
      <c r="B30" s="1" t="s">
        <v>83</v>
      </c>
      <c r="D30" s="76">
        <v>991</v>
      </c>
      <c r="E30" s="172" t="s">
        <v>74</v>
      </c>
      <c r="F30" s="63">
        <v>0</v>
      </c>
      <c r="G30" s="104"/>
      <c r="H30" s="63">
        <v>0</v>
      </c>
      <c r="I30" s="104"/>
      <c r="J30" s="76">
        <v>0</v>
      </c>
      <c r="K30" s="172"/>
      <c r="L30" s="63">
        <v>55</v>
      </c>
      <c r="M30" s="104" t="s">
        <v>74</v>
      </c>
      <c r="N30" s="76">
        <v>936</v>
      </c>
      <c r="O30" s="171" t="s">
        <v>74</v>
      </c>
      <c r="P30" s="76">
        <v>0</v>
      </c>
      <c r="Q30" s="171"/>
    </row>
    <row r="31" spans="1:17">
      <c r="B31" s="20" t="s">
        <v>29</v>
      </c>
      <c r="C31" s="20"/>
      <c r="D31" s="76">
        <v>1932</v>
      </c>
      <c r="E31" s="172" t="s">
        <v>74</v>
      </c>
      <c r="F31" s="63">
        <v>168</v>
      </c>
      <c r="G31" s="104" t="s">
        <v>74</v>
      </c>
      <c r="H31" s="63">
        <v>130</v>
      </c>
      <c r="I31" s="104" t="s">
        <v>74</v>
      </c>
      <c r="J31" s="76">
        <v>243</v>
      </c>
      <c r="K31" s="172" t="s">
        <v>74</v>
      </c>
      <c r="L31" s="63">
        <v>337</v>
      </c>
      <c r="M31" s="104" t="s">
        <v>74</v>
      </c>
      <c r="N31" s="76">
        <v>1054</v>
      </c>
      <c r="O31" s="171" t="s">
        <v>74</v>
      </c>
      <c r="P31" s="76">
        <v>0</v>
      </c>
    </row>
    <row r="32" spans="1:17" ht="6.95" customHeight="1">
      <c r="B32" s="20"/>
      <c r="C32" s="20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P32" s="76"/>
    </row>
    <row r="33" spans="1:19">
      <c r="A33" s="29" t="s">
        <v>148</v>
      </c>
      <c r="B33" s="29"/>
      <c r="D33" s="64">
        <v>24470</v>
      </c>
      <c r="E33" s="64" t="s">
        <v>198</v>
      </c>
      <c r="F33" s="64">
        <v>783</v>
      </c>
      <c r="G33" s="64" t="s">
        <v>74</v>
      </c>
      <c r="H33" s="64">
        <v>1946</v>
      </c>
      <c r="I33" s="64" t="s">
        <v>198</v>
      </c>
      <c r="J33" s="64">
        <v>4422</v>
      </c>
      <c r="K33" s="64" t="s">
        <v>198</v>
      </c>
      <c r="L33" s="64">
        <v>6980</v>
      </c>
      <c r="M33" s="64" t="s">
        <v>198</v>
      </c>
      <c r="N33" s="64">
        <v>10163</v>
      </c>
      <c r="O33" s="66" t="s">
        <v>198</v>
      </c>
      <c r="P33" s="64">
        <v>175</v>
      </c>
      <c r="Q33" s="171" t="s">
        <v>74</v>
      </c>
    </row>
    <row r="34" spans="1:19">
      <c r="B34" s="1" t="s">
        <v>47</v>
      </c>
      <c r="D34" s="76">
        <v>7336</v>
      </c>
      <c r="E34" s="76" t="s">
        <v>198</v>
      </c>
      <c r="F34" s="76">
        <v>632</v>
      </c>
      <c r="G34" s="76" t="s">
        <v>74</v>
      </c>
      <c r="H34" s="76">
        <v>1522</v>
      </c>
      <c r="I34" s="76" t="s">
        <v>198</v>
      </c>
      <c r="J34" s="76">
        <v>1895</v>
      </c>
      <c r="K34" s="76" t="s">
        <v>198</v>
      </c>
      <c r="L34" s="76">
        <v>1940</v>
      </c>
      <c r="M34" s="76" t="s">
        <v>198</v>
      </c>
      <c r="N34" s="76">
        <v>1347</v>
      </c>
      <c r="O34" s="66" t="s">
        <v>74</v>
      </c>
      <c r="P34" s="76">
        <v>0</v>
      </c>
      <c r="Q34" s="171"/>
    </row>
    <row r="35" spans="1:19">
      <c r="B35" s="1" t="s">
        <v>129</v>
      </c>
      <c r="D35" s="76">
        <v>2318</v>
      </c>
      <c r="E35" s="172" t="s">
        <v>198</v>
      </c>
      <c r="F35" s="76">
        <v>0</v>
      </c>
      <c r="G35" s="172"/>
      <c r="H35" s="76">
        <v>55</v>
      </c>
      <c r="I35" s="76" t="s">
        <v>74</v>
      </c>
      <c r="J35" s="76">
        <v>883</v>
      </c>
      <c r="K35" s="76" t="s">
        <v>74</v>
      </c>
      <c r="L35" s="76">
        <v>981</v>
      </c>
      <c r="M35" s="76" t="s">
        <v>74</v>
      </c>
      <c r="N35" s="76">
        <v>399</v>
      </c>
      <c r="O35" s="66" t="s">
        <v>74</v>
      </c>
      <c r="P35" s="76">
        <v>0</v>
      </c>
    </row>
    <row r="36" spans="1:19">
      <c r="B36" s="1" t="s">
        <v>103</v>
      </c>
      <c r="D36" s="76">
        <v>3992</v>
      </c>
      <c r="E36" s="76" t="s">
        <v>198</v>
      </c>
      <c r="F36" s="76">
        <v>37</v>
      </c>
      <c r="G36" s="172" t="s">
        <v>74</v>
      </c>
      <c r="H36" s="76">
        <v>268</v>
      </c>
      <c r="I36" s="76" t="s">
        <v>74</v>
      </c>
      <c r="J36" s="76">
        <v>821</v>
      </c>
      <c r="K36" s="76" t="s">
        <v>74</v>
      </c>
      <c r="L36" s="76">
        <v>1758</v>
      </c>
      <c r="M36" s="76" t="s">
        <v>74</v>
      </c>
      <c r="N36" s="76">
        <v>1108</v>
      </c>
      <c r="O36" s="66" t="s">
        <v>74</v>
      </c>
      <c r="P36" s="76">
        <v>0</v>
      </c>
    </row>
    <row r="37" spans="1:19">
      <c r="B37" s="1" t="s">
        <v>48</v>
      </c>
      <c r="D37" s="76">
        <v>1707</v>
      </c>
      <c r="E37" s="172" t="s">
        <v>198</v>
      </c>
      <c r="F37" s="76">
        <v>0</v>
      </c>
      <c r="G37" s="172"/>
      <c r="H37" s="76">
        <v>46</v>
      </c>
      <c r="I37" s="76" t="s">
        <v>74</v>
      </c>
      <c r="J37" s="76">
        <v>101</v>
      </c>
      <c r="K37" s="76" t="s">
        <v>74</v>
      </c>
      <c r="L37" s="76">
        <v>716</v>
      </c>
      <c r="M37" s="76" t="s">
        <v>74</v>
      </c>
      <c r="N37" s="76">
        <v>844</v>
      </c>
      <c r="O37" s="66" t="s">
        <v>74</v>
      </c>
      <c r="P37" s="76">
        <v>0</v>
      </c>
    </row>
    <row r="38" spans="1:19">
      <c r="B38" s="1" t="s">
        <v>49</v>
      </c>
      <c r="D38" s="76">
        <v>7569</v>
      </c>
      <c r="E38" s="76" t="s">
        <v>198</v>
      </c>
      <c r="F38" s="76">
        <v>114</v>
      </c>
      <c r="G38" s="172" t="s">
        <v>74</v>
      </c>
      <c r="H38" s="76">
        <v>55</v>
      </c>
      <c r="I38" s="76" t="s">
        <v>74</v>
      </c>
      <c r="J38" s="76">
        <v>551</v>
      </c>
      <c r="K38" s="76" t="s">
        <v>74</v>
      </c>
      <c r="L38" s="76">
        <v>939</v>
      </c>
      <c r="M38" s="76" t="s">
        <v>74</v>
      </c>
      <c r="N38" s="76">
        <v>5735</v>
      </c>
      <c r="O38" s="66" t="s">
        <v>198</v>
      </c>
      <c r="P38" s="76">
        <v>175</v>
      </c>
      <c r="Q38" s="66" t="s">
        <v>74</v>
      </c>
    </row>
    <row r="39" spans="1:19" ht="14.25">
      <c r="B39" s="1" t="s">
        <v>83</v>
      </c>
      <c r="D39" s="76">
        <v>95</v>
      </c>
      <c r="E39" s="172" t="s">
        <v>74</v>
      </c>
      <c r="F39" s="63">
        <v>0</v>
      </c>
      <c r="G39" s="104"/>
      <c r="H39" s="63">
        <v>0</v>
      </c>
      <c r="I39" s="104"/>
      <c r="J39" s="76">
        <v>0</v>
      </c>
      <c r="K39" s="172"/>
      <c r="L39" s="76">
        <v>95</v>
      </c>
      <c r="M39" s="172" t="s">
        <v>74</v>
      </c>
      <c r="N39" s="76">
        <v>0</v>
      </c>
      <c r="O39" s="171"/>
      <c r="P39" s="76">
        <v>0</v>
      </c>
      <c r="Q39" s="171"/>
    </row>
    <row r="40" spans="1:19">
      <c r="B40" s="20" t="s">
        <v>29</v>
      </c>
      <c r="C40" s="20"/>
      <c r="D40" s="76">
        <v>1452</v>
      </c>
      <c r="E40" s="172" t="s">
        <v>74</v>
      </c>
      <c r="F40" s="63">
        <v>0</v>
      </c>
      <c r="G40" s="104"/>
      <c r="H40" s="63">
        <v>0</v>
      </c>
      <c r="I40" s="104"/>
      <c r="J40" s="63">
        <v>171</v>
      </c>
      <c r="K40" s="104" t="s">
        <v>74</v>
      </c>
      <c r="L40" s="63">
        <v>551</v>
      </c>
      <c r="M40" s="104" t="s">
        <v>74</v>
      </c>
      <c r="N40" s="76">
        <v>730</v>
      </c>
      <c r="O40" s="66" t="s">
        <v>74</v>
      </c>
      <c r="P40" s="76">
        <v>0</v>
      </c>
    </row>
    <row r="41" spans="1:19" ht="6.95" customHeight="1">
      <c r="A41" s="6"/>
      <c r="B41" s="59"/>
      <c r="C41" s="59"/>
      <c r="D41" s="173"/>
      <c r="E41" s="173"/>
      <c r="F41" s="174"/>
      <c r="G41" s="174"/>
      <c r="H41" s="174"/>
      <c r="I41" s="174"/>
      <c r="J41" s="174"/>
      <c r="K41" s="174"/>
      <c r="L41" s="174"/>
      <c r="M41" s="174"/>
      <c r="N41" s="173"/>
      <c r="O41" s="74"/>
      <c r="P41" s="173"/>
    </row>
    <row r="42" spans="1:19" ht="6.95" customHeight="1">
      <c r="A42" s="7"/>
      <c r="B42" s="60"/>
      <c r="C42" s="60"/>
      <c r="D42" s="175"/>
      <c r="E42" s="175"/>
      <c r="F42" s="176"/>
      <c r="G42" s="176"/>
      <c r="H42" s="176"/>
      <c r="I42" s="176"/>
      <c r="J42" s="176"/>
      <c r="K42" s="176"/>
      <c r="L42" s="176"/>
      <c r="M42" s="176"/>
      <c r="N42" s="175"/>
    </row>
    <row r="43" spans="1:19">
      <c r="A43" s="210" t="s">
        <v>138</v>
      </c>
      <c r="B43" s="210"/>
      <c r="C43" s="210"/>
      <c r="D43" s="230" t="s">
        <v>171</v>
      </c>
      <c r="E43" s="230"/>
      <c r="F43" s="230"/>
      <c r="G43" s="230"/>
      <c r="H43" s="230"/>
      <c r="I43" s="230"/>
      <c r="J43" s="230"/>
      <c r="K43" s="230"/>
      <c r="L43" s="230"/>
      <c r="M43" s="230"/>
      <c r="N43" s="230"/>
    </row>
    <row r="44" spans="1:19" ht="6.95" customHeight="1">
      <c r="A44" s="210"/>
      <c r="B44" s="210"/>
      <c r="C44" s="210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</row>
    <row r="45" spans="1:19" ht="6.95" customHeight="1">
      <c r="A45" s="210"/>
      <c r="B45" s="210"/>
      <c r="C45" s="210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</row>
    <row r="46" spans="1:19" s="9" customFormat="1" ht="12.75" customHeight="1">
      <c r="A46" s="210"/>
      <c r="B46" s="210"/>
      <c r="C46" s="210"/>
      <c r="D46" s="201" t="s">
        <v>0</v>
      </c>
      <c r="E46" s="145"/>
      <c r="F46" s="203" t="s">
        <v>37</v>
      </c>
      <c r="G46" s="203"/>
      <c r="H46" s="203"/>
      <c r="I46" s="203"/>
      <c r="J46" s="203"/>
      <c r="K46" s="203"/>
      <c r="L46" s="203"/>
      <c r="M46" s="203"/>
      <c r="N46" s="203"/>
      <c r="O46" s="82"/>
      <c r="P46" s="82"/>
      <c r="Q46" s="82"/>
      <c r="R46" s="82"/>
      <c r="S46" s="82"/>
    </row>
    <row r="47" spans="1:19" s="9" customFormat="1" ht="6.95" customHeight="1">
      <c r="A47" s="210"/>
      <c r="B47" s="210"/>
      <c r="C47" s="210"/>
      <c r="D47" s="201"/>
      <c r="E47" s="145"/>
      <c r="F47" s="140"/>
      <c r="G47" s="140"/>
      <c r="H47" s="140"/>
      <c r="I47" s="140"/>
      <c r="J47" s="140"/>
      <c r="K47" s="140"/>
      <c r="L47" s="140"/>
      <c r="M47" s="140"/>
      <c r="N47" s="140"/>
      <c r="O47" s="82"/>
      <c r="P47" s="82"/>
      <c r="Q47" s="82"/>
      <c r="R47" s="82"/>
      <c r="S47" s="82"/>
    </row>
    <row r="48" spans="1:19" s="9" customFormat="1" ht="6.95" customHeight="1">
      <c r="A48" s="210"/>
      <c r="B48" s="210"/>
      <c r="C48" s="210"/>
      <c r="D48" s="201"/>
      <c r="E48" s="145"/>
      <c r="F48" s="156"/>
      <c r="G48" s="156"/>
      <c r="H48" s="156"/>
      <c r="I48" s="156"/>
      <c r="J48" s="156"/>
      <c r="K48" s="156"/>
      <c r="L48" s="156"/>
      <c r="M48" s="156"/>
      <c r="N48" s="156"/>
      <c r="O48" s="82"/>
      <c r="P48" s="82"/>
      <c r="Q48" s="82"/>
      <c r="R48" s="82"/>
      <c r="S48" s="82"/>
    </row>
    <row r="49" spans="1:19" s="9" customFormat="1" ht="33" customHeight="1">
      <c r="A49" s="210"/>
      <c r="B49" s="210"/>
      <c r="C49" s="210"/>
      <c r="D49" s="201"/>
      <c r="E49" s="145"/>
      <c r="F49" s="145" t="s">
        <v>38</v>
      </c>
      <c r="G49" s="145"/>
      <c r="H49" s="145" t="s">
        <v>85</v>
      </c>
      <c r="I49" s="145"/>
      <c r="J49" s="145" t="s">
        <v>86</v>
      </c>
      <c r="K49" s="145"/>
      <c r="L49" s="145" t="s">
        <v>69</v>
      </c>
      <c r="M49" s="145"/>
      <c r="N49" s="145" t="s">
        <v>70</v>
      </c>
      <c r="O49" s="82"/>
      <c r="P49" s="82"/>
      <c r="Q49" s="82"/>
      <c r="R49" s="82"/>
      <c r="S49" s="82"/>
    </row>
    <row r="50" spans="1:19" ht="6.95" customHeight="1">
      <c r="A50" s="6"/>
      <c r="B50" s="6"/>
      <c r="C50" s="6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9" ht="6.95" customHeight="1"/>
    <row r="52" spans="1:19">
      <c r="A52" s="216" t="s">
        <v>0</v>
      </c>
      <c r="B52" s="216"/>
      <c r="C52" s="216"/>
      <c r="D52" s="67">
        <f>SUM(D53:D58)</f>
        <v>100.00099507438181</v>
      </c>
      <c r="E52" s="67"/>
      <c r="F52" s="67">
        <f>SUM(F53:F58)</f>
        <v>100</v>
      </c>
      <c r="G52" s="67"/>
      <c r="H52" s="67">
        <f>SUM(H53:H58)</f>
        <v>100</v>
      </c>
      <c r="I52" s="67"/>
      <c r="J52" s="67">
        <f>SUM(J53:J58)</f>
        <v>100</v>
      </c>
      <c r="K52" s="67"/>
      <c r="L52" s="67">
        <f>SUM(L53:L58)</f>
        <v>100</v>
      </c>
      <c r="M52" s="67"/>
      <c r="N52" s="67">
        <f>SUM(N53:N58)</f>
        <v>100</v>
      </c>
    </row>
    <row r="53" spans="1:19">
      <c r="B53" s="1" t="s">
        <v>47</v>
      </c>
      <c r="D53" s="65">
        <f>D16/(D$15-D$22)*100</f>
        <v>20.353251405542565</v>
      </c>
      <c r="E53" s="65"/>
      <c r="F53" s="65">
        <f>F16/(F$15-F$22)*100</f>
        <v>71.784646061814556</v>
      </c>
      <c r="G53" s="65"/>
      <c r="H53" s="65">
        <f>H16/(H$15-H$22)*100</f>
        <v>49.120234604105576</v>
      </c>
      <c r="I53" s="65"/>
      <c r="J53" s="65">
        <f>J16/(J$15-J$22)*100</f>
        <v>34.815993359158824</v>
      </c>
      <c r="K53" s="65"/>
      <c r="L53" s="65">
        <f>L16/(L$15-L$22)*100</f>
        <v>23.443016523089959</v>
      </c>
      <c r="M53" s="65"/>
      <c r="N53" s="65">
        <f>N16/(N$15-N$22)*100</f>
        <v>8.1982900293316128</v>
      </c>
    </row>
    <row r="54" spans="1:19">
      <c r="B54" s="1" t="s">
        <v>129</v>
      </c>
      <c r="D54" s="65">
        <f t="shared" ref="D54:F58" si="0">D17/(D$15-D$22)*100</f>
        <v>9.9825861983183248</v>
      </c>
      <c r="E54" s="65"/>
      <c r="F54" s="65">
        <f t="shared" si="0"/>
        <v>0</v>
      </c>
      <c r="G54" s="65"/>
      <c r="H54" s="65">
        <f t="shared" ref="H54" si="1">H17/(H$15-H$22)*100</f>
        <v>2.1260997067448679</v>
      </c>
      <c r="I54" s="65"/>
      <c r="J54" s="65">
        <f t="shared" ref="J54" si="2">J17/(J$15-J$22)*100</f>
        <v>17.35611510791367</v>
      </c>
      <c r="K54" s="65"/>
      <c r="L54" s="65">
        <f t="shared" ref="L54" si="3">L17/(L$15-L$22)*100</f>
        <v>10.397542719954808</v>
      </c>
      <c r="M54" s="65"/>
      <c r="N54" s="65">
        <f t="shared" ref="N54" si="4">N17/(N$15-N$22)*100</f>
        <v>9.2821035551579953</v>
      </c>
    </row>
    <row r="55" spans="1:19">
      <c r="B55" s="1" t="s">
        <v>103</v>
      </c>
      <c r="D55" s="65">
        <f t="shared" si="0"/>
        <v>18.96512264291756</v>
      </c>
      <c r="E55" s="65"/>
      <c r="F55" s="65">
        <f t="shared" si="0"/>
        <v>1.8610834164174144</v>
      </c>
      <c r="G55" s="65"/>
      <c r="H55" s="65">
        <f t="shared" ref="H55" si="5">H18/(H$15-H$22)*100</f>
        <v>17.155425219941346</v>
      </c>
      <c r="I55" s="65"/>
      <c r="J55" s="65">
        <f t="shared" ref="J55" si="6">J18/(J$15-J$22)*100</f>
        <v>24.363586054233537</v>
      </c>
      <c r="K55" s="65"/>
      <c r="L55" s="65">
        <f t="shared" ref="L55" si="7">L18/(L$15-L$22)*100</f>
        <v>17.027962152238384</v>
      </c>
      <c r="M55" s="65"/>
      <c r="N55" s="65">
        <f t="shared" ref="N55" si="8">N18/(N$15-N$22)*100</f>
        <v>20.224251627800545</v>
      </c>
    </row>
    <row r="56" spans="1:19">
      <c r="B56" s="1" t="s">
        <v>48</v>
      </c>
      <c r="D56" s="65">
        <f t="shared" si="0"/>
        <v>13.333996716254539</v>
      </c>
      <c r="E56" s="65"/>
      <c r="F56" s="65">
        <f t="shared" si="0"/>
        <v>16.085078099036224</v>
      </c>
      <c r="G56" s="65"/>
      <c r="H56" s="65">
        <f t="shared" ref="H56" si="9">H19/(H$15-H$22)*100</f>
        <v>1.8328445747800588</v>
      </c>
      <c r="I56" s="65"/>
      <c r="J56" s="65">
        <f t="shared" ref="J56" si="10">J19/(J$15-J$22)*100</f>
        <v>4.8146098505810739</v>
      </c>
      <c r="K56" s="65"/>
      <c r="L56" s="65">
        <f t="shared" ref="L56" si="11">L19/(L$15-L$22)*100</f>
        <v>20.982205903121027</v>
      </c>
      <c r="M56" s="65"/>
      <c r="N56" s="65">
        <f t="shared" ref="N56" si="12">N19/(N$15-N$22)*100</f>
        <v>12.849743088348484</v>
      </c>
    </row>
    <row r="57" spans="1:19">
      <c r="B57" s="1" t="s">
        <v>49</v>
      </c>
      <c r="D57" s="65">
        <f t="shared" si="0"/>
        <v>36.285387332703117</v>
      </c>
      <c r="E57" s="65"/>
      <c r="F57" s="65">
        <f t="shared" si="0"/>
        <v>10.269192422731804</v>
      </c>
      <c r="G57" s="65"/>
      <c r="H57" s="65">
        <f t="shared" ref="H57" si="13">H20/(H$15-H$22)*100</f>
        <v>29.765395894428153</v>
      </c>
      <c r="I57" s="65"/>
      <c r="J57" s="65">
        <f t="shared" ref="J57" si="14">J20/(J$15-J$22)*100</f>
        <v>18.649695628112894</v>
      </c>
      <c r="K57" s="65"/>
      <c r="L57" s="65">
        <f t="shared" ref="L57" si="15">L20/(L$15-L$22)*100</f>
        <v>27.61968648495975</v>
      </c>
      <c r="M57" s="65"/>
      <c r="N57" s="65">
        <f t="shared" ref="N57" si="16">N20/(N$15-N$22)*100</f>
        <v>47.49849181419151</v>
      </c>
    </row>
    <row r="58" spans="1:19" ht="14.25">
      <c r="B58" s="1" t="s">
        <v>83</v>
      </c>
      <c r="D58" s="65">
        <f t="shared" si="0"/>
        <v>1.0806507786457038</v>
      </c>
      <c r="E58" s="65"/>
      <c r="F58" s="65">
        <f t="shared" si="0"/>
        <v>0</v>
      </c>
      <c r="G58" s="65"/>
      <c r="H58" s="65">
        <f t="shared" ref="H58" si="17">H21/(H$15-H$22)*100</f>
        <v>0</v>
      </c>
      <c r="I58" s="65"/>
      <c r="J58" s="65">
        <f t="shared" ref="J58" si="18">J21/(J$15-J$22)*100</f>
        <v>0</v>
      </c>
      <c r="K58" s="65"/>
      <c r="L58" s="65">
        <f t="shared" ref="L58" si="19">L21/(L$15-L$22)*100</f>
        <v>0.52958621663606831</v>
      </c>
      <c r="M58" s="65"/>
      <c r="N58" s="65">
        <f t="shared" ref="N58" si="20">N21/(N$15-N$22)*100</f>
        <v>1.947119885169853</v>
      </c>
    </row>
    <row r="59" spans="1:19" ht="6.95" customHeight="1">
      <c r="B59" s="20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</row>
    <row r="60" spans="1:19">
      <c r="A60" s="29" t="s">
        <v>146</v>
      </c>
      <c r="B60" s="29"/>
      <c r="D60" s="67">
        <f>SUM(D61:D66)</f>
        <v>100.00258141125754</v>
      </c>
      <c r="E60" s="67"/>
      <c r="F60" s="67">
        <f>SUM(F61:F66)</f>
        <v>100.00000000000001</v>
      </c>
      <c r="G60" s="67"/>
      <c r="H60" s="67">
        <f>SUM(H61:H66)</f>
        <v>100</v>
      </c>
      <c r="I60" s="67"/>
      <c r="J60" s="67">
        <f>SUM(J61:J66)</f>
        <v>100</v>
      </c>
      <c r="K60" s="67"/>
      <c r="L60" s="67">
        <f>SUM(L61:L66)</f>
        <v>100</v>
      </c>
      <c r="M60" s="67"/>
      <c r="N60" s="67">
        <f>SUM(N61:N66)</f>
        <v>100</v>
      </c>
    </row>
    <row r="61" spans="1:19">
      <c r="B61" s="1" t="s">
        <v>47</v>
      </c>
      <c r="D61" s="65">
        <f>D25/(D$24-D$31)*100</f>
        <v>16.931476438168747</v>
      </c>
      <c r="E61" s="65"/>
      <c r="F61" s="65">
        <f>F25/(F$24-F$31)*100</f>
        <v>68.643306379155433</v>
      </c>
      <c r="G61" s="65"/>
      <c r="H61" s="65">
        <f>H25/(H$24-H$31)*100</f>
        <v>32.991452991452988</v>
      </c>
      <c r="I61" s="65"/>
      <c r="J61" s="65">
        <f>J25/(J$24-J$31)*100</f>
        <v>30.749632533072024</v>
      </c>
      <c r="K61" s="65"/>
      <c r="L61" s="65">
        <f>L25/(L$24-L$31)*100</f>
        <v>21.46608814797899</v>
      </c>
      <c r="M61" s="65"/>
      <c r="N61" s="65">
        <f>N25/(N$24-N$31)*100</f>
        <v>6.7135980123194789</v>
      </c>
    </row>
    <row r="62" spans="1:19">
      <c r="B62" s="1" t="s">
        <v>129</v>
      </c>
      <c r="D62" s="65">
        <f t="shared" ref="D62:F66" si="21">D26/(D$24-D$31)*100</f>
        <v>9.9565032203105428</v>
      </c>
      <c r="E62" s="65"/>
      <c r="F62" s="65">
        <f t="shared" si="21"/>
        <v>0</v>
      </c>
      <c r="G62" s="65"/>
      <c r="H62" s="65">
        <f t="shared" ref="H62" si="22">H26/(H$24-H$31)*100</f>
        <v>1.7378917378917378</v>
      </c>
      <c r="I62" s="65"/>
      <c r="J62" s="65">
        <f t="shared" ref="J62" si="23">J26/(J$24-J$31)*100</f>
        <v>15.933365997060264</v>
      </c>
      <c r="K62" s="65"/>
      <c r="L62" s="65">
        <f t="shared" ref="L62" si="24">L26/(L$24-L$31)*100</f>
        <v>8.9700844941767528</v>
      </c>
      <c r="M62" s="65"/>
      <c r="N62" s="65">
        <f t="shared" ref="N62" si="25">N26/(N$24-N$31)*100</f>
        <v>10.515554635333093</v>
      </c>
    </row>
    <row r="63" spans="1:19">
      <c r="B63" s="1" t="s">
        <v>103</v>
      </c>
      <c r="D63" s="65">
        <f t="shared" si="21"/>
        <v>19.447061708636113</v>
      </c>
      <c r="E63" s="65"/>
      <c r="F63" s="65">
        <f t="shared" si="21"/>
        <v>0.85354896675651393</v>
      </c>
      <c r="G63" s="65"/>
      <c r="H63" s="65">
        <f t="shared" ref="H63" si="26">H27/(H$24-H$31)*100</f>
        <v>19.03133903133903</v>
      </c>
      <c r="I63" s="65"/>
      <c r="J63" s="65">
        <f t="shared" ref="J63" si="27">J27/(J$24-J$31)*100</f>
        <v>26.467417932386084</v>
      </c>
      <c r="K63" s="65"/>
      <c r="L63" s="65">
        <f t="shared" ref="L63" si="28">L27/(L$24-L$31)*100</f>
        <v>13.998629824160766</v>
      </c>
      <c r="M63" s="65"/>
      <c r="N63" s="65">
        <f t="shared" ref="N63" si="29">N27/(N$24-N$31)*100</f>
        <v>22.294114602205084</v>
      </c>
    </row>
    <row r="64" spans="1:19">
      <c r="B64" s="1" t="s">
        <v>48</v>
      </c>
      <c r="D64" s="65">
        <f t="shared" si="21"/>
        <v>15.092220917175419</v>
      </c>
      <c r="E64" s="65"/>
      <c r="F64" s="65">
        <f t="shared" si="21"/>
        <v>21.743036837376458</v>
      </c>
      <c r="G64" s="65"/>
      <c r="H64" s="65">
        <f t="shared" ref="H64" si="30">H28/(H$24-H$31)*100</f>
        <v>1.5384615384615385</v>
      </c>
      <c r="I64" s="65"/>
      <c r="J64" s="65">
        <f t="shared" ref="J64" si="31">J28/(J$24-J$31)*100</f>
        <v>5.8304752572268495</v>
      </c>
      <c r="K64" s="65"/>
      <c r="L64" s="65">
        <f t="shared" ref="L64" si="32">L28/(L$24-L$31)*100</f>
        <v>23.873030372231103</v>
      </c>
      <c r="M64" s="65"/>
      <c r="N64" s="65">
        <f t="shared" ref="N64" si="33">N28/(N$24-N$31)*100</f>
        <v>13.80247424814949</v>
      </c>
    </row>
    <row r="65" spans="1:14">
      <c r="B65" s="1" t="s">
        <v>49</v>
      </c>
      <c r="D65" s="65">
        <f t="shared" si="21"/>
        <v>37.296229848858367</v>
      </c>
      <c r="E65" s="65"/>
      <c r="F65" s="65">
        <f t="shared" si="21"/>
        <v>8.7601078167115904</v>
      </c>
      <c r="G65" s="65"/>
      <c r="H65" s="65">
        <f t="shared" ref="H65" si="34">H29/(H$24-H$31)*100</f>
        <v>44.700854700854705</v>
      </c>
      <c r="I65" s="65"/>
      <c r="J65" s="65">
        <f t="shared" ref="J65" si="35">J29/(J$24-J$31)*100</f>
        <v>21.019108280254777</v>
      </c>
      <c r="K65" s="65"/>
      <c r="L65" s="65">
        <f t="shared" ref="L65" si="36">L29/(L$24-L$31)*100</f>
        <v>31.44096825759306</v>
      </c>
      <c r="M65" s="65"/>
      <c r="N65" s="65">
        <f t="shared" ref="N65" si="37">N29/(N$24-N$31)*100</f>
        <v>44.251772866090377</v>
      </c>
    </row>
    <row r="66" spans="1:14" ht="14.25">
      <c r="B66" s="1" t="s">
        <v>83</v>
      </c>
      <c r="D66" s="65">
        <f t="shared" si="21"/>
        <v>1.2790892781083418</v>
      </c>
      <c r="E66" s="65"/>
      <c r="F66" s="65">
        <f t="shared" si="21"/>
        <v>0</v>
      </c>
      <c r="G66" s="63"/>
      <c r="H66" s="65">
        <f t="shared" ref="H66" si="38">H30/(H$24-H$31)*100</f>
        <v>0</v>
      </c>
      <c r="I66" s="63"/>
      <c r="J66" s="65">
        <f t="shared" ref="J66" si="39">J30/(J$24-J$31)*100</f>
        <v>0</v>
      </c>
      <c r="K66" s="65"/>
      <c r="L66" s="65">
        <f t="shared" ref="L66" si="40">L30/(L$24-L$31)*100</f>
        <v>0.25119890385932864</v>
      </c>
      <c r="M66" s="65"/>
      <c r="N66" s="65">
        <f t="shared" ref="N66" si="41">N30/(N$24-N$31)*100</f>
        <v>2.4224856359024796</v>
      </c>
    </row>
    <row r="67" spans="1:14" ht="6.95" customHeight="1">
      <c r="B67" s="20"/>
      <c r="C67" s="20"/>
      <c r="D67" s="76"/>
      <c r="E67" s="76"/>
      <c r="F67" s="76"/>
      <c r="G67" s="76"/>
      <c r="H67" s="65"/>
      <c r="I67" s="65"/>
      <c r="J67" s="76"/>
      <c r="K67" s="76"/>
      <c r="L67" s="76"/>
      <c r="M67" s="76"/>
      <c r="N67" s="76"/>
    </row>
    <row r="68" spans="1:14">
      <c r="A68" s="29" t="s">
        <v>148</v>
      </c>
      <c r="B68" s="29"/>
      <c r="D68" s="67">
        <f>SUM(D69:D74)</f>
        <v>99.995655573898674</v>
      </c>
      <c r="E68" s="67"/>
      <c r="F68" s="67">
        <f>SUM(F69:F74)</f>
        <v>100.00000000000001</v>
      </c>
      <c r="G68" s="67"/>
      <c r="H68" s="67">
        <f>SUM(H69:H74)</f>
        <v>100.00000000000001</v>
      </c>
      <c r="I68" s="67"/>
      <c r="J68" s="67">
        <f>SUM(J69:J74)</f>
        <v>100</v>
      </c>
      <c r="K68" s="67"/>
      <c r="L68" s="67">
        <f>SUM(L69:L74)</f>
        <v>99.999999999999986</v>
      </c>
      <c r="M68" s="67"/>
      <c r="N68" s="67">
        <f>SUM(N69:N74)</f>
        <v>100</v>
      </c>
    </row>
    <row r="69" spans="1:14">
      <c r="B69" s="1" t="s">
        <v>47</v>
      </c>
      <c r="D69" s="65">
        <f>D34/(D$33-D$40)*100</f>
        <v>31.870709879224957</v>
      </c>
      <c r="E69" s="65"/>
      <c r="F69" s="65">
        <f>F34/(F$33-F$40)*100</f>
        <v>80.715197956577271</v>
      </c>
      <c r="G69" s="65"/>
      <c r="H69" s="65">
        <f>H34/(H$33-H$40)*100</f>
        <v>78.21171634121275</v>
      </c>
      <c r="I69" s="65"/>
      <c r="J69" s="65">
        <f>J34/(J$33-J$40)*100</f>
        <v>44.577746412608796</v>
      </c>
      <c r="K69" s="65"/>
      <c r="L69" s="65">
        <f>L34/(L$33-L$40)*100</f>
        <v>30.175766060040445</v>
      </c>
      <c r="M69" s="65"/>
      <c r="N69" s="65">
        <f>N34/(N$33-N$40)*100</f>
        <v>14.279656524965548</v>
      </c>
    </row>
    <row r="70" spans="1:14">
      <c r="B70" s="1" t="s">
        <v>129</v>
      </c>
      <c r="D70" s="65">
        <f t="shared" ref="D70:F74" si="42">D35/(D$33-D$40)*100</f>
        <v>10.070379702841254</v>
      </c>
      <c r="E70" s="65"/>
      <c r="F70" s="65">
        <f t="shared" si="42"/>
        <v>0</v>
      </c>
      <c r="G70" s="65"/>
      <c r="H70" s="65">
        <f t="shared" ref="H70" si="43">H35/(H$33-H$40)*100</f>
        <v>2.8263103802672149</v>
      </c>
      <c r="I70" s="65"/>
      <c r="J70" s="65">
        <f t="shared" ref="J70" si="44">J35/(J$33-J$40)*100</f>
        <v>20.771583156904256</v>
      </c>
      <c r="K70" s="65"/>
      <c r="L70" s="65">
        <f t="shared" ref="L70" si="45">L35/(L$33-L$40)*100</f>
        <v>15.258982734484366</v>
      </c>
      <c r="M70" s="65"/>
      <c r="N70" s="65">
        <f t="shared" ref="N70" si="46">N35/(N$33-N$40)*100</f>
        <v>4.2298314428071668</v>
      </c>
    </row>
    <row r="71" spans="1:14">
      <c r="B71" s="1" t="s">
        <v>103</v>
      </c>
      <c r="D71" s="65">
        <f t="shared" si="42"/>
        <v>17.34294899643757</v>
      </c>
      <c r="E71" s="65"/>
      <c r="F71" s="65">
        <f t="shared" si="42"/>
        <v>4.7254150702426561</v>
      </c>
      <c r="G71" s="65"/>
      <c r="H71" s="65">
        <f t="shared" ref="H71" si="47">H36/(H$33-H$40)*100</f>
        <v>13.771839671120247</v>
      </c>
      <c r="I71" s="65"/>
      <c r="J71" s="65">
        <f t="shared" ref="J71" si="48">J36/(J$33-J$40)*100</f>
        <v>19.31310279934133</v>
      </c>
      <c r="K71" s="65"/>
      <c r="L71" s="65">
        <f t="shared" ref="L71" si="49">L36/(L$33-L$40)*100</f>
        <v>27.344843677088193</v>
      </c>
      <c r="M71" s="65"/>
      <c r="N71" s="65">
        <f t="shared" ref="N71" si="50">N36/(N$33-N$40)*100</f>
        <v>11.745998091805363</v>
      </c>
    </row>
    <row r="72" spans="1:14">
      <c r="B72" s="1" t="s">
        <v>48</v>
      </c>
      <c r="D72" s="65">
        <f t="shared" si="42"/>
        <v>7.4159353549396121</v>
      </c>
      <c r="E72" s="65"/>
      <c r="F72" s="65">
        <f t="shared" si="42"/>
        <v>0</v>
      </c>
      <c r="G72" s="65"/>
      <c r="H72" s="65">
        <f t="shared" ref="H72" si="51">H37/(H$33-H$40)*100</f>
        <v>2.3638232271325799</v>
      </c>
      <c r="I72" s="65"/>
      <c r="J72" s="65">
        <f t="shared" ref="J72" si="52">J37/(J$33-J$40)*100</f>
        <v>2.3759115502234769</v>
      </c>
      <c r="K72" s="65"/>
      <c r="L72" s="65">
        <f t="shared" ref="L72" si="53">L37/(L$33-L$40)*100</f>
        <v>11.137035308757195</v>
      </c>
      <c r="M72" s="65"/>
      <c r="N72" s="65">
        <f t="shared" ref="N72" si="54">N37/(N$33-N$40)*100</f>
        <v>8.9473126258878413</v>
      </c>
    </row>
    <row r="73" spans="1:14">
      <c r="B73" s="1" t="s">
        <v>49</v>
      </c>
      <c r="D73" s="65">
        <f t="shared" si="42"/>
        <v>32.882961160830654</v>
      </c>
      <c r="E73" s="65"/>
      <c r="F73" s="65">
        <f t="shared" si="42"/>
        <v>14.559386973180077</v>
      </c>
      <c r="G73" s="65"/>
      <c r="H73" s="65">
        <f t="shared" ref="H73" si="55">H38/(H$33-H$40)*100</f>
        <v>2.8263103802672149</v>
      </c>
      <c r="I73" s="65"/>
      <c r="J73" s="65">
        <f t="shared" ref="J73" si="56">J38/(J$33-J$40)*100</f>
        <v>12.961656080922134</v>
      </c>
      <c r="K73" s="65"/>
      <c r="L73" s="65">
        <f t="shared" ref="L73" si="57">L38/(L$33-L$40)*100</f>
        <v>14.605692953803079</v>
      </c>
      <c r="M73" s="65"/>
      <c r="N73" s="65">
        <f t="shared" ref="N73" si="58">N38/(N$33-N$40)*100</f>
        <v>60.797201314534078</v>
      </c>
    </row>
    <row r="74" spans="1:14" ht="14.25">
      <c r="B74" s="1" t="s">
        <v>83</v>
      </c>
      <c r="D74" s="65">
        <f t="shared" si="42"/>
        <v>0.41272047962464159</v>
      </c>
      <c r="E74" s="65"/>
      <c r="F74" s="65">
        <f t="shared" si="42"/>
        <v>0</v>
      </c>
      <c r="G74" s="63"/>
      <c r="H74" s="65">
        <f t="shared" ref="H74" si="59">H39/(H$33-H$40)*100</f>
        <v>0</v>
      </c>
      <c r="I74" s="65"/>
      <c r="J74" s="65">
        <f t="shared" ref="J74" si="60">J39/(J$33-J$40)*100</f>
        <v>0</v>
      </c>
      <c r="K74" s="65"/>
      <c r="L74" s="65">
        <f t="shared" ref="L74" si="61">L39/(L$33-L$40)*100</f>
        <v>1.4776792658267226</v>
      </c>
      <c r="M74" s="65"/>
      <c r="N74" s="65">
        <f t="shared" ref="N74" si="62">N39/(N$33-N$40)*100</f>
        <v>0</v>
      </c>
    </row>
    <row r="75" spans="1:14" ht="6.95" customHeight="1" thickBot="1">
      <c r="A75" s="2"/>
      <c r="B75" s="2"/>
      <c r="C75" s="2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</row>
    <row r="76" spans="1:14" ht="6.95" customHeight="1">
      <c r="A76" s="9"/>
      <c r="B76" s="9"/>
      <c r="C76" s="9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</row>
    <row r="77" spans="1:14">
      <c r="A77" s="10" t="s">
        <v>42</v>
      </c>
      <c r="B77" s="19">
        <v>1</v>
      </c>
      <c r="C77" s="214" t="s">
        <v>71</v>
      </c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</row>
    <row r="78" spans="1:14">
      <c r="A78" s="9"/>
      <c r="B78" s="24">
        <v>0</v>
      </c>
      <c r="C78" s="214" t="s">
        <v>36</v>
      </c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</row>
    <row r="79" spans="1:14">
      <c r="A79" s="9"/>
      <c r="B79" s="12" t="s">
        <v>74</v>
      </c>
      <c r="C79" s="214" t="s">
        <v>161</v>
      </c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</row>
    <row r="80" spans="1:14">
      <c r="D80" s="106"/>
      <c r="E80" s="106"/>
      <c r="F80" s="106"/>
      <c r="G80" s="106"/>
      <c r="H80" s="106"/>
      <c r="I80" s="106"/>
      <c r="J80" s="106"/>
      <c r="K80" s="106"/>
      <c r="L80" s="106"/>
      <c r="M80" s="106"/>
      <c r="N80" s="106"/>
    </row>
    <row r="81" spans="4:14"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</row>
    <row r="82" spans="4:14">
      <c r="D82" s="106"/>
      <c r="E82" s="106"/>
      <c r="F82" s="106"/>
      <c r="G82" s="106"/>
      <c r="H82" s="106"/>
      <c r="I82" s="106"/>
      <c r="J82" s="106"/>
      <c r="K82" s="106"/>
      <c r="L82" s="106"/>
      <c r="M82" s="106"/>
      <c r="N82" s="106"/>
    </row>
  </sheetData>
  <mergeCells count="19">
    <mergeCell ref="C79:N79"/>
    <mergeCell ref="C78:N78"/>
    <mergeCell ref="D6:N6"/>
    <mergeCell ref="A6:C12"/>
    <mergeCell ref="F9:N9"/>
    <mergeCell ref="F10:P10"/>
    <mergeCell ref="F7:P7"/>
    <mergeCell ref="A1:N1"/>
    <mergeCell ref="A2:N2"/>
    <mergeCell ref="A3:N3"/>
    <mergeCell ref="C77:N77"/>
    <mergeCell ref="A15:C15"/>
    <mergeCell ref="D9:D12"/>
    <mergeCell ref="D46:D49"/>
    <mergeCell ref="D43:N43"/>
    <mergeCell ref="F46:N46"/>
    <mergeCell ref="A43:C49"/>
    <mergeCell ref="A52:C52"/>
    <mergeCell ref="F4:P4"/>
  </mergeCells>
  <phoneticPr fontId="0" type="noConversion"/>
  <hyperlinks>
    <hyperlink ref="O1" location="Índice!A1" display="Ir a Índice"/>
  </hyperlinks>
  <printOptions horizontalCentered="1"/>
  <pageMargins left="1.3385826771653544" right="0.78740157480314965" top="0.78740157480314965" bottom="0.78740157480314965" header="0.39370078740157483" footer="0.39370078740157483"/>
  <pageSetup paperSize="9" scale="4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showGridLines="0" zoomScale="85" zoomScaleNormal="85" zoomScaleSheetLayoutView="40" workbookViewId="0">
      <selection activeCell="P33" sqref="P33"/>
    </sheetView>
  </sheetViews>
  <sheetFormatPr defaultColWidth="11.42578125" defaultRowHeight="12.75"/>
  <cols>
    <col min="1" max="1" width="5.7109375" style="66" customWidth="1"/>
    <col min="2" max="2" width="7" style="66" customWidth="1"/>
    <col min="3" max="3" width="13.7109375" style="66" customWidth="1"/>
    <col min="4" max="4" width="13.42578125" style="66" bestFit="1" customWidth="1"/>
    <col min="5" max="5" width="7.140625" style="66" customWidth="1"/>
    <col min="6" max="6" width="12.7109375" style="66" customWidth="1"/>
    <col min="7" max="7" width="3.7109375" style="66" customWidth="1"/>
    <col min="8" max="8" width="12.7109375" style="66" customWidth="1"/>
    <col min="9" max="9" width="3.7109375" style="66" customWidth="1"/>
    <col min="10" max="10" width="12.7109375" style="66" customWidth="1"/>
    <col min="11" max="11" width="3.7109375" style="66" customWidth="1"/>
    <col min="12" max="12" width="12.7109375" style="66" customWidth="1"/>
    <col min="13" max="13" width="3.7109375" style="66" customWidth="1"/>
    <col min="14" max="14" width="12.7109375" style="66" customWidth="1"/>
    <col min="15" max="15" width="3.7109375" style="66" customWidth="1"/>
    <col min="16" max="16" width="12.7109375" style="66" customWidth="1"/>
    <col min="17" max="17" width="3.7109375" style="66" customWidth="1"/>
    <col min="18" max="18" width="12.7109375" style="66" customWidth="1"/>
    <col min="19" max="19" width="10.7109375" style="66" customWidth="1"/>
    <col min="20" max="16384" width="11.42578125" style="66"/>
  </cols>
  <sheetData>
    <row r="1" spans="1:19" s="68" customFormat="1" ht="15">
      <c r="A1" s="235" t="s">
        <v>119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5"/>
      <c r="S1" s="170" t="s">
        <v>197</v>
      </c>
    </row>
    <row r="2" spans="1:19" s="68" customFormat="1" ht="15">
      <c r="A2" s="235" t="s">
        <v>182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</row>
    <row r="3" spans="1:19" s="68" customFormat="1" ht="15">
      <c r="A3" s="235" t="s">
        <v>211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</row>
    <row r="4" spans="1:19" s="70" customFormat="1" ht="6.95" customHeight="1" thickBo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9" s="70" customFormat="1" ht="6.95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9">
      <c r="A6" s="215" t="s">
        <v>152</v>
      </c>
      <c r="B6" s="215"/>
      <c r="C6" s="215"/>
      <c r="D6" s="230" t="s">
        <v>170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</row>
    <row r="7" spans="1:19" ht="6" customHeight="1">
      <c r="A7" s="215"/>
      <c r="B7" s="215"/>
      <c r="C7" s="215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</row>
    <row r="8" spans="1:19" ht="6" customHeight="1">
      <c r="A8" s="215"/>
      <c r="B8" s="215"/>
      <c r="C8" s="215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19" ht="12.75" customHeight="1">
      <c r="A9" s="215"/>
      <c r="B9" s="215"/>
      <c r="C9" s="215"/>
      <c r="D9" s="201" t="s">
        <v>0</v>
      </c>
      <c r="E9" s="145"/>
      <c r="F9" s="203" t="s">
        <v>154</v>
      </c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</row>
    <row r="10" spans="1:19" ht="6" customHeight="1">
      <c r="A10" s="215"/>
      <c r="B10" s="215"/>
      <c r="C10" s="215"/>
      <c r="D10" s="201"/>
      <c r="E10" s="145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</row>
    <row r="11" spans="1:19" ht="6" customHeight="1">
      <c r="A11" s="215"/>
      <c r="B11" s="215"/>
      <c r="C11" s="215"/>
      <c r="D11" s="201"/>
      <c r="E11" s="145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</row>
    <row r="12" spans="1:19" ht="38.25" customHeight="1">
      <c r="A12" s="215"/>
      <c r="B12" s="215"/>
      <c r="C12" s="215"/>
      <c r="D12" s="201"/>
      <c r="E12" s="145"/>
      <c r="F12" s="145" t="s">
        <v>65</v>
      </c>
      <c r="G12" s="145"/>
      <c r="H12" s="145" t="s">
        <v>141</v>
      </c>
      <c r="I12" s="145"/>
      <c r="J12" s="145" t="s">
        <v>142</v>
      </c>
      <c r="K12" s="145"/>
      <c r="L12" s="145" t="s">
        <v>107</v>
      </c>
      <c r="M12" s="145"/>
      <c r="N12" s="145" t="s">
        <v>63</v>
      </c>
      <c r="O12" s="145"/>
      <c r="P12" s="145" t="s">
        <v>64</v>
      </c>
      <c r="Q12" s="145"/>
      <c r="R12" s="145" t="s">
        <v>29</v>
      </c>
    </row>
    <row r="13" spans="1:19" s="75" customFormat="1" ht="6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</row>
    <row r="14" spans="1:19" ht="6" customHeight="1"/>
    <row r="15" spans="1:19">
      <c r="A15" s="234" t="s">
        <v>0</v>
      </c>
      <c r="B15" s="234"/>
      <c r="C15" s="234"/>
      <c r="D15" s="64">
        <v>103879</v>
      </c>
      <c r="E15" s="64" t="s">
        <v>198</v>
      </c>
      <c r="F15" s="64">
        <v>20151</v>
      </c>
      <c r="G15" s="64" t="s">
        <v>198</v>
      </c>
      <c r="H15" s="64">
        <v>9226</v>
      </c>
      <c r="I15" s="64" t="s">
        <v>198</v>
      </c>
      <c r="J15" s="64">
        <v>16681</v>
      </c>
      <c r="K15" s="64" t="s">
        <v>198</v>
      </c>
      <c r="L15" s="64">
        <v>24953</v>
      </c>
      <c r="M15" s="64" t="s">
        <v>198</v>
      </c>
      <c r="N15" s="64">
        <v>12772</v>
      </c>
      <c r="O15" s="64" t="s">
        <v>198</v>
      </c>
      <c r="P15" s="64">
        <v>17650</v>
      </c>
      <c r="Q15" s="64" t="s">
        <v>198</v>
      </c>
      <c r="R15" s="64">
        <v>2444</v>
      </c>
      <c r="S15" s="66" t="s">
        <v>74</v>
      </c>
    </row>
    <row r="16" spans="1:19">
      <c r="B16" s="66" t="s">
        <v>47</v>
      </c>
      <c r="D16" s="76">
        <v>20454</v>
      </c>
      <c r="E16" s="76" t="s">
        <v>198</v>
      </c>
      <c r="F16" s="76">
        <v>19846</v>
      </c>
      <c r="G16" s="76" t="s">
        <v>198</v>
      </c>
      <c r="H16" s="63">
        <v>43</v>
      </c>
      <c r="I16" s="63" t="s">
        <v>74</v>
      </c>
      <c r="J16" s="63">
        <v>18</v>
      </c>
      <c r="K16" s="63" t="s">
        <v>74</v>
      </c>
      <c r="L16" s="63">
        <v>193</v>
      </c>
      <c r="M16" s="63" t="s">
        <v>74</v>
      </c>
      <c r="N16" s="76">
        <v>55</v>
      </c>
      <c r="O16" s="76" t="s">
        <v>74</v>
      </c>
      <c r="P16" s="76">
        <v>299</v>
      </c>
      <c r="Q16" s="76" t="s">
        <v>74</v>
      </c>
      <c r="R16" s="63">
        <v>0</v>
      </c>
      <c r="S16" s="63"/>
    </row>
    <row r="17" spans="1:19">
      <c r="B17" s="66" t="s">
        <v>129</v>
      </c>
      <c r="D17" s="76">
        <v>10032</v>
      </c>
      <c r="E17" s="76" t="s">
        <v>198</v>
      </c>
      <c r="F17" s="63">
        <v>0</v>
      </c>
      <c r="G17" s="63"/>
      <c r="H17" s="76">
        <v>6447</v>
      </c>
      <c r="I17" s="76" t="s">
        <v>198</v>
      </c>
      <c r="J17" s="63">
        <v>75</v>
      </c>
      <c r="K17" s="63" t="s">
        <v>74</v>
      </c>
      <c r="L17" s="76">
        <v>1365</v>
      </c>
      <c r="M17" s="76" t="s">
        <v>74</v>
      </c>
      <c r="N17" s="76">
        <v>1183</v>
      </c>
      <c r="O17" s="76" t="s">
        <v>74</v>
      </c>
      <c r="P17" s="76">
        <v>962</v>
      </c>
      <c r="Q17" s="76" t="s">
        <v>74</v>
      </c>
      <c r="R17" s="63">
        <v>0</v>
      </c>
      <c r="S17" s="63"/>
    </row>
    <row r="18" spans="1:19">
      <c r="B18" s="66" t="s">
        <v>103</v>
      </c>
      <c r="D18" s="76">
        <v>19059</v>
      </c>
      <c r="E18" s="76" t="s">
        <v>198</v>
      </c>
      <c r="F18" s="63">
        <v>0</v>
      </c>
      <c r="G18" s="63"/>
      <c r="H18" s="76">
        <v>767</v>
      </c>
      <c r="I18" s="76" t="s">
        <v>74</v>
      </c>
      <c r="J18" s="76">
        <v>15667</v>
      </c>
      <c r="K18" s="76" t="s">
        <v>198</v>
      </c>
      <c r="L18" s="76">
        <v>2295</v>
      </c>
      <c r="M18" s="76" t="s">
        <v>74</v>
      </c>
      <c r="N18" s="63">
        <v>0</v>
      </c>
      <c r="O18" s="63"/>
      <c r="P18" s="76">
        <v>330</v>
      </c>
      <c r="Q18" s="76" t="s">
        <v>74</v>
      </c>
      <c r="R18" s="63">
        <v>0</v>
      </c>
      <c r="S18" s="63"/>
    </row>
    <row r="19" spans="1:19">
      <c r="B19" s="66" t="s">
        <v>48</v>
      </c>
      <c r="D19" s="76">
        <v>13399</v>
      </c>
      <c r="E19" s="76" t="s">
        <v>198</v>
      </c>
      <c r="F19" s="63">
        <v>305</v>
      </c>
      <c r="G19" s="63" t="s">
        <v>74</v>
      </c>
      <c r="H19" s="76">
        <v>670</v>
      </c>
      <c r="I19" s="76" t="s">
        <v>74</v>
      </c>
      <c r="J19" s="63">
        <v>0</v>
      </c>
      <c r="K19" s="63"/>
      <c r="L19" s="76">
        <v>2665</v>
      </c>
      <c r="M19" s="76" t="s">
        <v>198</v>
      </c>
      <c r="N19" s="76">
        <v>9186</v>
      </c>
      <c r="O19" s="76" t="s">
        <v>198</v>
      </c>
      <c r="P19" s="76">
        <v>573</v>
      </c>
      <c r="Q19" s="76" t="s">
        <v>74</v>
      </c>
      <c r="R19" s="63">
        <v>0</v>
      </c>
      <c r="S19" s="63"/>
    </row>
    <row r="20" spans="1:19">
      <c r="B20" s="66" t="s">
        <v>49</v>
      </c>
      <c r="D20" s="76">
        <v>36465</v>
      </c>
      <c r="E20" s="76" t="s">
        <v>198</v>
      </c>
      <c r="F20" s="63">
        <v>0</v>
      </c>
      <c r="G20" s="63"/>
      <c r="H20" s="76">
        <v>1080</v>
      </c>
      <c r="I20" s="76" t="s">
        <v>74</v>
      </c>
      <c r="J20" s="76">
        <v>771</v>
      </c>
      <c r="K20" s="76" t="s">
        <v>74</v>
      </c>
      <c r="L20" s="76">
        <v>17355</v>
      </c>
      <c r="M20" s="76" t="s">
        <v>198</v>
      </c>
      <c r="N20" s="76">
        <v>2059</v>
      </c>
      <c r="O20" s="76" t="s">
        <v>74</v>
      </c>
      <c r="P20" s="76">
        <v>15200</v>
      </c>
      <c r="Q20" s="76" t="s">
        <v>198</v>
      </c>
      <c r="R20" s="63">
        <v>0</v>
      </c>
      <c r="S20" s="63"/>
    </row>
    <row r="21" spans="1:19" ht="14.25">
      <c r="B21" s="66" t="s">
        <v>153</v>
      </c>
      <c r="D21" s="76">
        <v>1086</v>
      </c>
      <c r="E21" s="76" t="s">
        <v>74</v>
      </c>
      <c r="F21" s="63">
        <v>0</v>
      </c>
      <c r="G21" s="63"/>
      <c r="H21" s="63">
        <v>0</v>
      </c>
      <c r="I21" s="63"/>
      <c r="J21" s="63">
        <v>150</v>
      </c>
      <c r="K21" s="63" t="s">
        <v>74</v>
      </c>
      <c r="L21" s="76">
        <v>841</v>
      </c>
      <c r="M21" s="76" t="s">
        <v>74</v>
      </c>
      <c r="N21" s="63">
        <v>0</v>
      </c>
      <c r="O21" s="63"/>
      <c r="P21" s="63">
        <v>95</v>
      </c>
      <c r="Q21" s="63" t="s">
        <v>74</v>
      </c>
      <c r="R21" s="63">
        <v>0</v>
      </c>
      <c r="S21" s="63"/>
    </row>
    <row r="22" spans="1:19">
      <c r="B22" s="77" t="s">
        <v>29</v>
      </c>
      <c r="D22" s="76">
        <v>3382</v>
      </c>
      <c r="E22" s="172" t="s">
        <v>74</v>
      </c>
      <c r="F22" s="63">
        <v>0</v>
      </c>
      <c r="G22" s="63"/>
      <c r="H22" s="63">
        <v>219</v>
      </c>
      <c r="I22" s="63" t="s">
        <v>74</v>
      </c>
      <c r="J22" s="63">
        <v>0</v>
      </c>
      <c r="K22" s="63"/>
      <c r="L22" s="63">
        <v>239</v>
      </c>
      <c r="M22" s="63" t="s">
        <v>74</v>
      </c>
      <c r="N22" s="76">
        <v>289</v>
      </c>
      <c r="O22" s="76" t="s">
        <v>74</v>
      </c>
      <c r="P22" s="63">
        <v>191</v>
      </c>
      <c r="Q22" s="63" t="s">
        <v>74</v>
      </c>
      <c r="R22" s="76">
        <v>2444</v>
      </c>
      <c r="S22" s="66" t="s">
        <v>74</v>
      </c>
    </row>
    <row r="23" spans="1:19" ht="6.95" customHeight="1">
      <c r="B23" s="77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</row>
    <row r="24" spans="1:19">
      <c r="A24" s="78" t="s">
        <v>146</v>
      </c>
      <c r="B24" s="78"/>
      <c r="D24" s="64">
        <v>79408</v>
      </c>
      <c r="E24" s="64" t="s">
        <v>198</v>
      </c>
      <c r="F24" s="64">
        <v>13218</v>
      </c>
      <c r="G24" s="64" t="s">
        <v>198</v>
      </c>
      <c r="H24" s="64">
        <v>7302</v>
      </c>
      <c r="I24" s="64" t="s">
        <v>198</v>
      </c>
      <c r="J24" s="64">
        <v>13020</v>
      </c>
      <c r="K24" s="64" t="s">
        <v>198</v>
      </c>
      <c r="L24" s="64">
        <v>20054</v>
      </c>
      <c r="M24" s="64" t="s">
        <v>198</v>
      </c>
      <c r="N24" s="64">
        <v>10833</v>
      </c>
      <c r="O24" s="64" t="s">
        <v>198</v>
      </c>
      <c r="P24" s="64">
        <v>13818</v>
      </c>
      <c r="Q24" s="64" t="s">
        <v>198</v>
      </c>
      <c r="R24" s="64">
        <v>1163</v>
      </c>
      <c r="S24" s="66" t="s">
        <v>74</v>
      </c>
    </row>
    <row r="25" spans="1:19">
      <c r="B25" s="66" t="s">
        <v>47</v>
      </c>
      <c r="D25" s="76">
        <v>13117</v>
      </c>
      <c r="E25" s="76" t="s">
        <v>198</v>
      </c>
      <c r="F25" s="76">
        <v>12913</v>
      </c>
      <c r="G25" s="76" t="s">
        <v>198</v>
      </c>
      <c r="H25" s="63">
        <v>43</v>
      </c>
      <c r="I25" s="63" t="s">
        <v>74</v>
      </c>
      <c r="J25" s="63">
        <v>0</v>
      </c>
      <c r="K25" s="63"/>
      <c r="L25" s="76">
        <v>0</v>
      </c>
      <c r="M25" s="76"/>
      <c r="N25" s="63">
        <v>55</v>
      </c>
      <c r="O25" s="63" t="s">
        <v>74</v>
      </c>
      <c r="P25" s="76">
        <v>106</v>
      </c>
      <c r="Q25" s="76" t="s">
        <v>74</v>
      </c>
      <c r="R25" s="63">
        <v>0</v>
      </c>
      <c r="S25" s="63"/>
    </row>
    <row r="26" spans="1:19">
      <c r="B26" s="66" t="s">
        <v>129</v>
      </c>
      <c r="D26" s="76">
        <v>7714</v>
      </c>
      <c r="E26" s="76" t="s">
        <v>198</v>
      </c>
      <c r="F26" s="63">
        <v>0</v>
      </c>
      <c r="G26" s="63"/>
      <c r="H26" s="76">
        <v>5009</v>
      </c>
      <c r="I26" s="76" t="s">
        <v>198</v>
      </c>
      <c r="J26" s="63">
        <v>0</v>
      </c>
      <c r="K26" s="63"/>
      <c r="L26" s="76">
        <v>1206</v>
      </c>
      <c r="M26" s="76" t="s">
        <v>74</v>
      </c>
      <c r="N26" s="76">
        <v>681</v>
      </c>
      <c r="O26" s="76" t="s">
        <v>74</v>
      </c>
      <c r="P26" s="76">
        <v>818</v>
      </c>
      <c r="Q26" s="76" t="s">
        <v>74</v>
      </c>
      <c r="R26" s="63">
        <v>0</v>
      </c>
      <c r="S26" s="63"/>
    </row>
    <row r="27" spans="1:19">
      <c r="B27" s="66" t="s">
        <v>103</v>
      </c>
      <c r="D27" s="76">
        <v>15067</v>
      </c>
      <c r="E27" s="76" t="s">
        <v>198</v>
      </c>
      <c r="F27" s="63">
        <v>0</v>
      </c>
      <c r="G27" s="63"/>
      <c r="H27" s="76">
        <v>530</v>
      </c>
      <c r="I27" s="76" t="s">
        <v>74</v>
      </c>
      <c r="J27" s="76">
        <v>12099</v>
      </c>
      <c r="K27" s="76" t="s">
        <v>198</v>
      </c>
      <c r="L27" s="76">
        <v>2108</v>
      </c>
      <c r="M27" s="76" t="s">
        <v>74</v>
      </c>
      <c r="N27" s="63">
        <v>0</v>
      </c>
      <c r="O27" s="63"/>
      <c r="P27" s="63">
        <v>330</v>
      </c>
      <c r="Q27" s="63" t="s">
        <v>74</v>
      </c>
      <c r="R27" s="63">
        <v>0</v>
      </c>
      <c r="S27" s="63"/>
    </row>
    <row r="28" spans="1:19">
      <c r="B28" s="66" t="s">
        <v>48</v>
      </c>
      <c r="D28" s="76">
        <v>11692</v>
      </c>
      <c r="E28" s="76" t="s">
        <v>198</v>
      </c>
      <c r="F28" s="63">
        <v>305</v>
      </c>
      <c r="G28" s="63" t="s">
        <v>74</v>
      </c>
      <c r="H28" s="76">
        <v>629</v>
      </c>
      <c r="I28" s="76" t="s">
        <v>74</v>
      </c>
      <c r="J28" s="63">
        <v>0</v>
      </c>
      <c r="K28" s="63"/>
      <c r="L28" s="76">
        <v>2033</v>
      </c>
      <c r="M28" s="76" t="s">
        <v>74</v>
      </c>
      <c r="N28" s="76">
        <v>8336</v>
      </c>
      <c r="O28" s="76" t="s">
        <v>198</v>
      </c>
      <c r="P28" s="76">
        <v>389</v>
      </c>
      <c r="Q28" s="76" t="s">
        <v>74</v>
      </c>
      <c r="R28" s="63">
        <v>0</v>
      </c>
      <c r="S28" s="63"/>
    </row>
    <row r="29" spans="1:19">
      <c r="B29" s="66" t="s">
        <v>49</v>
      </c>
      <c r="D29" s="76">
        <v>28896</v>
      </c>
      <c r="E29" s="76" t="s">
        <v>198</v>
      </c>
      <c r="F29" s="63">
        <v>0</v>
      </c>
      <c r="G29" s="63"/>
      <c r="H29" s="76">
        <v>890</v>
      </c>
      <c r="I29" s="76" t="s">
        <v>74</v>
      </c>
      <c r="J29" s="63">
        <v>771</v>
      </c>
      <c r="K29" s="63" t="s">
        <v>74</v>
      </c>
      <c r="L29" s="76">
        <v>13627</v>
      </c>
      <c r="M29" s="76" t="s">
        <v>198</v>
      </c>
      <c r="N29" s="76">
        <v>1624</v>
      </c>
      <c r="O29" s="76" t="s">
        <v>74</v>
      </c>
      <c r="P29" s="63">
        <v>11984</v>
      </c>
      <c r="Q29" s="63" t="s">
        <v>198</v>
      </c>
      <c r="R29" s="63">
        <v>0</v>
      </c>
      <c r="S29" s="63"/>
    </row>
    <row r="30" spans="1:19" ht="14.25">
      <c r="B30" s="66" t="s">
        <v>153</v>
      </c>
      <c r="D30" s="76">
        <v>991</v>
      </c>
      <c r="E30" s="76" t="s">
        <v>74</v>
      </c>
      <c r="F30" s="63">
        <v>0</v>
      </c>
      <c r="G30" s="63"/>
      <c r="H30" s="63">
        <v>0</v>
      </c>
      <c r="I30" s="63"/>
      <c r="J30" s="63">
        <v>150</v>
      </c>
      <c r="K30" s="63" t="s">
        <v>74</v>
      </c>
      <c r="L30" s="63">
        <v>841</v>
      </c>
      <c r="M30" s="63" t="s">
        <v>74</v>
      </c>
      <c r="N30" s="63">
        <v>0</v>
      </c>
      <c r="O30" s="63"/>
      <c r="P30" s="63">
        <v>0</v>
      </c>
      <c r="Q30" s="63"/>
      <c r="R30" s="63">
        <v>0</v>
      </c>
      <c r="S30" s="63"/>
    </row>
    <row r="31" spans="1:19">
      <c r="B31" s="77" t="s">
        <v>29</v>
      </c>
      <c r="D31" s="76">
        <v>1931</v>
      </c>
      <c r="E31" s="172" t="s">
        <v>74</v>
      </c>
      <c r="F31" s="63">
        <v>0</v>
      </c>
      <c r="G31" s="63"/>
      <c r="H31" s="63">
        <v>201</v>
      </c>
      <c r="I31" s="63" t="s">
        <v>74</v>
      </c>
      <c r="J31" s="63">
        <v>0</v>
      </c>
      <c r="K31" s="63"/>
      <c r="L31" s="63">
        <v>239</v>
      </c>
      <c r="M31" s="63" t="s">
        <v>74</v>
      </c>
      <c r="N31" s="76">
        <v>137</v>
      </c>
      <c r="O31" s="76" t="s">
        <v>74</v>
      </c>
      <c r="P31" s="63">
        <v>191</v>
      </c>
      <c r="Q31" s="63" t="s">
        <v>74</v>
      </c>
      <c r="R31" s="76">
        <v>1163</v>
      </c>
      <c r="S31" s="66" t="s">
        <v>74</v>
      </c>
    </row>
    <row r="32" spans="1:19" ht="6.95" customHeight="1">
      <c r="B32" s="77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</row>
    <row r="33" spans="1:19">
      <c r="A33" s="78" t="s">
        <v>148</v>
      </c>
      <c r="B33" s="78"/>
      <c r="D33" s="64">
        <v>24469</v>
      </c>
      <c r="E33" s="64" t="s">
        <v>198</v>
      </c>
      <c r="F33" s="64">
        <v>6933</v>
      </c>
      <c r="G33" s="64" t="s">
        <v>198</v>
      </c>
      <c r="H33" s="64">
        <v>1924</v>
      </c>
      <c r="I33" s="64" t="s">
        <v>198</v>
      </c>
      <c r="J33" s="64">
        <v>3661</v>
      </c>
      <c r="K33" s="64" t="s">
        <v>198</v>
      </c>
      <c r="L33" s="64">
        <v>4899</v>
      </c>
      <c r="M33" s="64" t="s">
        <v>198</v>
      </c>
      <c r="N33" s="64">
        <v>1939</v>
      </c>
      <c r="O33" s="64" t="s">
        <v>74</v>
      </c>
      <c r="P33" s="64">
        <v>3832</v>
      </c>
      <c r="Q33" s="64" t="s">
        <v>198</v>
      </c>
      <c r="R33" s="64">
        <v>1281</v>
      </c>
      <c r="S33" s="171" t="s">
        <v>74</v>
      </c>
    </row>
    <row r="34" spans="1:19">
      <c r="B34" s="66" t="s">
        <v>47</v>
      </c>
      <c r="D34" s="76">
        <v>7337</v>
      </c>
      <c r="E34" s="76" t="s">
        <v>198</v>
      </c>
      <c r="F34" s="76">
        <v>6933</v>
      </c>
      <c r="G34" s="76" t="s">
        <v>198</v>
      </c>
      <c r="H34" s="63">
        <v>0</v>
      </c>
      <c r="I34" s="63"/>
      <c r="J34" s="63">
        <v>18</v>
      </c>
      <c r="K34" s="63" t="s">
        <v>74</v>
      </c>
      <c r="L34" s="76">
        <v>193</v>
      </c>
      <c r="M34" s="76" t="s">
        <v>74</v>
      </c>
      <c r="N34" s="63">
        <v>0</v>
      </c>
      <c r="O34" s="63"/>
      <c r="P34" s="76">
        <v>193</v>
      </c>
      <c r="Q34" s="76" t="s">
        <v>74</v>
      </c>
      <c r="R34" s="63">
        <v>0</v>
      </c>
      <c r="S34" s="63"/>
    </row>
    <row r="35" spans="1:19">
      <c r="B35" s="66" t="s">
        <v>129</v>
      </c>
      <c r="D35" s="76">
        <v>2318</v>
      </c>
      <c r="E35" s="76" t="s">
        <v>198</v>
      </c>
      <c r="F35" s="63">
        <v>0</v>
      </c>
      <c r="G35" s="63"/>
      <c r="H35" s="76">
        <v>1438</v>
      </c>
      <c r="I35" s="76" t="s">
        <v>74</v>
      </c>
      <c r="J35" s="63">
        <v>75</v>
      </c>
      <c r="K35" s="63" t="s">
        <v>74</v>
      </c>
      <c r="L35" s="76">
        <v>159</v>
      </c>
      <c r="M35" s="76" t="s">
        <v>74</v>
      </c>
      <c r="N35" s="76">
        <v>502</v>
      </c>
      <c r="O35" s="76" t="s">
        <v>74</v>
      </c>
      <c r="P35" s="76">
        <v>144</v>
      </c>
      <c r="Q35" s="76" t="s">
        <v>74</v>
      </c>
      <c r="R35" s="63">
        <v>0</v>
      </c>
      <c r="S35" s="63"/>
    </row>
    <row r="36" spans="1:19">
      <c r="B36" s="66" t="s">
        <v>103</v>
      </c>
      <c r="D36" s="76">
        <v>3992</v>
      </c>
      <c r="E36" s="76" t="s">
        <v>198</v>
      </c>
      <c r="F36" s="63">
        <v>0</v>
      </c>
      <c r="G36" s="63"/>
      <c r="H36" s="76">
        <v>237</v>
      </c>
      <c r="I36" s="76" t="s">
        <v>74</v>
      </c>
      <c r="J36" s="76">
        <v>3568</v>
      </c>
      <c r="K36" s="76" t="s">
        <v>198</v>
      </c>
      <c r="L36" s="76">
        <v>187</v>
      </c>
      <c r="M36" s="76" t="s">
        <v>74</v>
      </c>
      <c r="N36" s="63">
        <v>0</v>
      </c>
      <c r="O36" s="63"/>
      <c r="P36" s="76">
        <v>0</v>
      </c>
      <c r="Q36" s="76"/>
      <c r="R36" s="63">
        <v>0</v>
      </c>
      <c r="S36" s="63"/>
    </row>
    <row r="37" spans="1:19">
      <c r="B37" s="66" t="s">
        <v>48</v>
      </c>
      <c r="D37" s="76">
        <v>1707</v>
      </c>
      <c r="E37" s="76" t="s">
        <v>198</v>
      </c>
      <c r="F37" s="63">
        <v>0</v>
      </c>
      <c r="G37" s="63"/>
      <c r="H37" s="76">
        <v>41</v>
      </c>
      <c r="I37" s="76" t="s">
        <v>74</v>
      </c>
      <c r="J37" s="63">
        <v>0</v>
      </c>
      <c r="K37" s="63"/>
      <c r="L37" s="76">
        <v>632</v>
      </c>
      <c r="M37" s="76" t="s">
        <v>74</v>
      </c>
      <c r="N37" s="76">
        <v>850</v>
      </c>
      <c r="O37" s="76" t="s">
        <v>74</v>
      </c>
      <c r="P37" s="76">
        <v>184</v>
      </c>
      <c r="Q37" s="76" t="s">
        <v>74</v>
      </c>
      <c r="R37" s="63">
        <v>0</v>
      </c>
      <c r="S37" s="63"/>
    </row>
    <row r="38" spans="1:19">
      <c r="B38" s="66" t="s">
        <v>49</v>
      </c>
      <c r="D38" s="76">
        <v>7569</v>
      </c>
      <c r="E38" s="76" t="s">
        <v>198</v>
      </c>
      <c r="F38" s="63">
        <v>0</v>
      </c>
      <c r="G38" s="63"/>
      <c r="H38" s="76">
        <v>190</v>
      </c>
      <c r="I38" s="76" t="s">
        <v>74</v>
      </c>
      <c r="J38" s="76">
        <v>0</v>
      </c>
      <c r="K38" s="76"/>
      <c r="L38" s="76">
        <v>3728</v>
      </c>
      <c r="M38" s="76" t="s">
        <v>198</v>
      </c>
      <c r="N38" s="76">
        <v>435</v>
      </c>
      <c r="O38" s="76" t="s">
        <v>74</v>
      </c>
      <c r="P38" s="76">
        <v>3216</v>
      </c>
      <c r="Q38" s="76" t="s">
        <v>198</v>
      </c>
      <c r="R38" s="63">
        <v>0</v>
      </c>
      <c r="S38" s="63"/>
    </row>
    <row r="39" spans="1:19" ht="14.25">
      <c r="B39" s="66" t="s">
        <v>83</v>
      </c>
      <c r="D39" s="76">
        <v>95</v>
      </c>
      <c r="E39" s="76" t="s">
        <v>74</v>
      </c>
      <c r="F39" s="63">
        <v>0</v>
      </c>
      <c r="G39" s="63"/>
      <c r="H39" s="63">
        <v>0</v>
      </c>
      <c r="I39" s="63"/>
      <c r="J39" s="63">
        <v>0</v>
      </c>
      <c r="K39" s="63"/>
      <c r="L39" s="63">
        <v>0</v>
      </c>
      <c r="M39" s="63"/>
      <c r="N39" s="63">
        <v>0</v>
      </c>
      <c r="O39" s="63"/>
      <c r="P39" s="63">
        <v>95</v>
      </c>
      <c r="Q39" s="63" t="s">
        <v>74</v>
      </c>
      <c r="R39" s="63">
        <v>0</v>
      </c>
      <c r="S39" s="63"/>
    </row>
    <row r="40" spans="1:19">
      <c r="B40" s="77" t="s">
        <v>29</v>
      </c>
      <c r="D40" s="76">
        <v>1451</v>
      </c>
      <c r="E40" s="76" t="s">
        <v>74</v>
      </c>
      <c r="F40" s="63">
        <v>0</v>
      </c>
      <c r="G40" s="63"/>
      <c r="H40" s="63">
        <v>18</v>
      </c>
      <c r="I40" s="63" t="s">
        <v>74</v>
      </c>
      <c r="J40" s="63">
        <v>0</v>
      </c>
      <c r="K40" s="63"/>
      <c r="L40" s="63">
        <v>0</v>
      </c>
      <c r="M40" s="63"/>
      <c r="N40" s="63">
        <v>152</v>
      </c>
      <c r="O40" s="63" t="s">
        <v>74</v>
      </c>
      <c r="P40" s="63">
        <v>0</v>
      </c>
      <c r="Q40" s="63"/>
      <c r="R40" s="63">
        <v>1281</v>
      </c>
      <c r="S40" s="66" t="s">
        <v>74</v>
      </c>
    </row>
    <row r="41" spans="1:19" ht="6.95" customHeight="1">
      <c r="A41" s="74"/>
      <c r="B41" s="79"/>
      <c r="C41" s="74"/>
      <c r="D41" s="173"/>
      <c r="E41" s="173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</row>
    <row r="42" spans="1:19" ht="6.95" customHeight="1">
      <c r="A42" s="75"/>
      <c r="B42" s="80"/>
      <c r="C42" s="75"/>
      <c r="D42" s="175"/>
      <c r="E42" s="175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</row>
    <row r="43" spans="1:19">
      <c r="A43" s="210" t="s">
        <v>152</v>
      </c>
      <c r="B43" s="210"/>
      <c r="C43" s="210"/>
      <c r="D43" s="230" t="s">
        <v>171</v>
      </c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153"/>
      <c r="R43" s="151"/>
    </row>
    <row r="44" spans="1:19" ht="6" customHeight="1">
      <c r="A44" s="210"/>
      <c r="B44" s="210"/>
      <c r="C44" s="210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09"/>
    </row>
    <row r="45" spans="1:19" ht="6" customHeight="1">
      <c r="A45" s="210"/>
      <c r="B45" s="210"/>
      <c r="C45" s="210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</row>
    <row r="46" spans="1:19" ht="13.5" customHeight="1">
      <c r="A46" s="210"/>
      <c r="B46" s="210"/>
      <c r="C46" s="210"/>
      <c r="D46" s="201" t="s">
        <v>0</v>
      </c>
      <c r="E46" s="145"/>
      <c r="F46" s="203" t="s">
        <v>154</v>
      </c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148"/>
    </row>
    <row r="47" spans="1:19" s="82" customFormat="1" ht="6" customHeight="1">
      <c r="A47" s="210"/>
      <c r="B47" s="210"/>
      <c r="C47" s="210"/>
      <c r="D47" s="201"/>
      <c r="E47" s="145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56"/>
      <c r="R47" s="66"/>
    </row>
    <row r="48" spans="1:19" s="82" customFormat="1">
      <c r="A48" s="210"/>
      <c r="B48" s="210"/>
      <c r="C48" s="210"/>
      <c r="D48" s="201"/>
      <c r="E48" s="145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66"/>
    </row>
    <row r="49" spans="1:18" s="82" customFormat="1" ht="39" customHeight="1">
      <c r="A49" s="210"/>
      <c r="B49" s="210"/>
      <c r="C49" s="210"/>
      <c r="D49" s="201"/>
      <c r="E49" s="145"/>
      <c r="F49" s="145" t="s">
        <v>65</v>
      </c>
      <c r="G49" s="145"/>
      <c r="H49" s="145" t="s">
        <v>141</v>
      </c>
      <c r="I49" s="145"/>
      <c r="J49" s="145" t="s">
        <v>142</v>
      </c>
      <c r="K49" s="145"/>
      <c r="L49" s="145" t="s">
        <v>107</v>
      </c>
      <c r="M49" s="145"/>
      <c r="N49" s="145" t="s">
        <v>63</v>
      </c>
      <c r="O49" s="145"/>
      <c r="P49" s="145" t="s">
        <v>64</v>
      </c>
      <c r="Q49" s="145"/>
      <c r="R49" s="66"/>
    </row>
    <row r="50" spans="1:18" s="82" customFormat="1" ht="11.25" customHeight="1">
      <c r="A50" s="74"/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  <c r="R50" s="66"/>
    </row>
    <row r="51" spans="1:18" ht="6.95" customHeight="1"/>
    <row r="52" spans="1:18">
      <c r="A52" s="234" t="s">
        <v>0</v>
      </c>
      <c r="B52" s="234"/>
      <c r="C52" s="234"/>
      <c r="D52" s="67">
        <f>SUM(D53:D58)</f>
        <v>99.998009890842511</v>
      </c>
      <c r="E52" s="67"/>
      <c r="F52" s="67">
        <f>SUM(F53:F58)</f>
        <v>100</v>
      </c>
      <c r="G52" s="67"/>
      <c r="H52" s="67">
        <f>SUM(H53:H58)</f>
        <v>100.00000000000001</v>
      </c>
      <c r="I52" s="67"/>
      <c r="J52" s="67">
        <f>SUM(J53:J58)</f>
        <v>100</v>
      </c>
      <c r="K52" s="67"/>
      <c r="L52" s="67">
        <f>SUM(L53:L58)</f>
        <v>100</v>
      </c>
      <c r="M52" s="67"/>
      <c r="N52" s="67">
        <f>SUM(N53:N58)</f>
        <v>99.999999999999986</v>
      </c>
      <c r="O52" s="67"/>
      <c r="P52" s="67">
        <f>SUM(P53:P58)</f>
        <v>99.999999999999986</v>
      </c>
      <c r="Q52" s="67"/>
    </row>
    <row r="53" spans="1:18">
      <c r="B53" s="66" t="s">
        <v>47</v>
      </c>
      <c r="D53" s="65">
        <f>D16/(D$15-D$22)*100</f>
        <v>20.352846353622496</v>
      </c>
      <c r="E53" s="65"/>
      <c r="F53" s="65">
        <f>F16/(F$15-F$22)*100</f>
        <v>98.486427472582008</v>
      </c>
      <c r="G53" s="65"/>
      <c r="H53" s="65">
        <f>H16/(H$15-H$22)*100</f>
        <v>0.47740646164094597</v>
      </c>
      <c r="I53" s="65"/>
      <c r="J53" s="65">
        <f>J16/(J$15-J$22)*100</f>
        <v>0.10790719980816497</v>
      </c>
      <c r="K53" s="65"/>
      <c r="L53" s="65">
        <f>L16/(L$15-L$22)*100</f>
        <v>0.78093388362871241</v>
      </c>
      <c r="M53" s="65"/>
      <c r="N53" s="65">
        <f>N16/(N$15-N$22)*100</f>
        <v>0.44059921493230791</v>
      </c>
      <c r="O53" s="65"/>
      <c r="P53" s="65">
        <f>P16/(P$15-P$22)*100</f>
        <v>1.7125837676842888</v>
      </c>
      <c r="Q53" s="65"/>
    </row>
    <row r="54" spans="1:18">
      <c r="B54" s="66" t="s">
        <v>129</v>
      </c>
      <c r="D54" s="65">
        <f t="shared" ref="D54:F58" si="0">D17/(D$15-D$22)*100</f>
        <v>9.9823875339562367</v>
      </c>
      <c r="E54" s="65"/>
      <c r="F54" s="65">
        <f t="shared" si="0"/>
        <v>0</v>
      </c>
      <c r="G54" s="65"/>
      <c r="H54" s="65">
        <f t="shared" ref="H54" si="1">H17/(H$15-H$22)*100</f>
        <v>71.577661818585554</v>
      </c>
      <c r="I54" s="65"/>
      <c r="J54" s="65">
        <f t="shared" ref="J54" si="2">J17/(J$15-J$22)*100</f>
        <v>0.44961333253402075</v>
      </c>
      <c r="K54" s="65"/>
      <c r="L54" s="65">
        <f t="shared" ref="L54" si="3">L17/(L$15-L$22)*100</f>
        <v>5.5231852391357128</v>
      </c>
      <c r="M54" s="65"/>
      <c r="N54" s="65">
        <f t="shared" ref="N54" si="4">N17/(N$15-N$22)*100</f>
        <v>9.476888568453095</v>
      </c>
      <c r="O54" s="65"/>
      <c r="P54" s="65">
        <f t="shared" ref="P54" si="5">P17/(P$15-P$22)*100</f>
        <v>5.5100521221146685</v>
      </c>
      <c r="Q54" s="65"/>
    </row>
    <row r="55" spans="1:18">
      <c r="B55" s="66" t="s">
        <v>103</v>
      </c>
      <c r="D55" s="65">
        <f t="shared" si="0"/>
        <v>18.964745216275112</v>
      </c>
      <c r="E55" s="65"/>
      <c r="F55" s="65">
        <f t="shared" si="0"/>
        <v>0</v>
      </c>
      <c r="G55" s="65"/>
      <c r="H55" s="65">
        <f t="shared" ref="H55" si="6">H18/(H$15-H$22)*100</f>
        <v>8.5155989785722213</v>
      </c>
      <c r="I55" s="65"/>
      <c r="J55" s="65">
        <f t="shared" ref="J55" si="7">J18/(J$15-J$22)*100</f>
        <v>93.92122774414004</v>
      </c>
      <c r="K55" s="65"/>
      <c r="L55" s="65">
        <f t="shared" ref="L55" si="8">L18/(L$15-L$22)*100</f>
        <v>9.2862345229424612</v>
      </c>
      <c r="M55" s="65"/>
      <c r="N55" s="65">
        <f t="shared" ref="N55" si="9">N18/(N$15-N$22)*100</f>
        <v>0</v>
      </c>
      <c r="O55" s="65"/>
      <c r="P55" s="65">
        <f t="shared" ref="P55" si="10">P18/(P$15-P$22)*100</f>
        <v>1.8901426198522253</v>
      </c>
      <c r="Q55" s="65"/>
    </row>
    <row r="56" spans="1:18">
      <c r="B56" s="66" t="s">
        <v>48</v>
      </c>
      <c r="D56" s="65">
        <f t="shared" si="0"/>
        <v>13.332736300586086</v>
      </c>
      <c r="E56" s="65"/>
      <c r="F56" s="65">
        <f t="shared" si="0"/>
        <v>1.5135725274179941</v>
      </c>
      <c r="G56" s="63"/>
      <c r="H56" s="65">
        <f t="shared" ref="H56" si="11">H19/(H$15-H$22)*100</f>
        <v>7.4386588209170643</v>
      </c>
      <c r="I56" s="65"/>
      <c r="J56" s="65">
        <f t="shared" ref="J56" si="12">J19/(J$15-J$22)*100</f>
        <v>0</v>
      </c>
      <c r="K56" s="65"/>
      <c r="L56" s="65">
        <f t="shared" ref="L56" si="13">L19/(L$15-L$22)*100</f>
        <v>10.783361657360201</v>
      </c>
      <c r="M56" s="65"/>
      <c r="N56" s="65">
        <f t="shared" ref="N56" si="14">N19/(N$15-N$22)*100</f>
        <v>73.588079788512374</v>
      </c>
      <c r="O56" s="65"/>
      <c r="P56" s="65">
        <f t="shared" ref="P56" si="15">P19/(P$15-P$22)*100</f>
        <v>3.2819749126525002</v>
      </c>
      <c r="Q56" s="65"/>
    </row>
    <row r="57" spans="1:18">
      <c r="B57" s="66" t="s">
        <v>49</v>
      </c>
      <c r="D57" s="65">
        <f t="shared" si="0"/>
        <v>36.284665213886981</v>
      </c>
      <c r="E57" s="65"/>
      <c r="F57" s="65">
        <f t="shared" si="0"/>
        <v>0</v>
      </c>
      <c r="G57" s="65"/>
      <c r="H57" s="65">
        <f t="shared" ref="H57" si="16">H20/(H$15-H$22)*100</f>
        <v>11.990673920284223</v>
      </c>
      <c r="I57" s="65"/>
      <c r="J57" s="65">
        <f t="shared" ref="J57" si="17">J20/(J$15-J$22)*100</f>
        <v>4.6220250584497329</v>
      </c>
      <c r="K57" s="65"/>
      <c r="L57" s="65">
        <f t="shared" ref="L57" si="18">L20/(L$15-L$22)*100</f>
        <v>70.223355183296917</v>
      </c>
      <c r="M57" s="65"/>
      <c r="N57" s="65">
        <f t="shared" ref="N57" si="19">N20/(N$15-N$22)*100</f>
        <v>16.494432428102218</v>
      </c>
      <c r="O57" s="65"/>
      <c r="P57" s="65">
        <f t="shared" ref="P57" si="20">P20/(P$15-P$22)*100</f>
        <v>87.061114611375217</v>
      </c>
      <c r="Q57" s="65"/>
    </row>
    <row r="58" spans="1:18" ht="14.25">
      <c r="B58" s="66" t="s">
        <v>153</v>
      </c>
      <c r="D58" s="65">
        <f t="shared" si="0"/>
        <v>1.0806292725155975</v>
      </c>
      <c r="E58" s="65"/>
      <c r="F58" s="65">
        <f t="shared" si="0"/>
        <v>0</v>
      </c>
      <c r="G58" s="63"/>
      <c r="H58" s="65">
        <f t="shared" ref="H58" si="21">H21/(H$15-H$22)*100</f>
        <v>0</v>
      </c>
      <c r="I58" s="65"/>
      <c r="J58" s="65">
        <f t="shared" ref="J58" si="22">J21/(J$15-J$22)*100</f>
        <v>0.8992266650680415</v>
      </c>
      <c r="K58" s="65"/>
      <c r="L58" s="65">
        <f t="shared" ref="L58" si="23">L21/(L$15-L$22)*100</f>
        <v>3.4029295136359958</v>
      </c>
      <c r="M58" s="65"/>
      <c r="N58" s="65">
        <f t="shared" ref="N58" si="24">N21/(N$15-N$22)*100</f>
        <v>0</v>
      </c>
      <c r="O58" s="65"/>
      <c r="P58" s="65">
        <f t="shared" ref="P58" si="25">P21/(P$15-P$22)*100</f>
        <v>0.54413196632109517</v>
      </c>
      <c r="Q58" s="65"/>
    </row>
    <row r="59" spans="1:18" ht="6.95" customHeight="1">
      <c r="B59" s="77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</row>
    <row r="60" spans="1:18">
      <c r="A60" s="78" t="s">
        <v>146</v>
      </c>
      <c r="B60" s="78"/>
      <c r="D60" s="67">
        <f>SUM(D61:D66)</f>
        <v>99.999999999999986</v>
      </c>
      <c r="E60" s="67"/>
      <c r="F60" s="67">
        <f>SUM(F61:F66)</f>
        <v>100</v>
      </c>
      <c r="G60" s="67"/>
      <c r="H60" s="67">
        <f>SUM(H61:H66)</f>
        <v>100</v>
      </c>
      <c r="I60" s="67"/>
      <c r="J60" s="67">
        <f>SUM(J61:J66)</f>
        <v>100</v>
      </c>
      <c r="K60" s="67"/>
      <c r="L60" s="67">
        <f>SUM(L61:L66)</f>
        <v>100</v>
      </c>
      <c r="M60" s="67"/>
      <c r="N60" s="67">
        <f>SUM(N61:N66)</f>
        <v>100.00000000000001</v>
      </c>
      <c r="O60" s="67"/>
      <c r="P60" s="67">
        <f>SUM(P61:P66)</f>
        <v>100</v>
      </c>
      <c r="Q60" s="67"/>
    </row>
    <row r="61" spans="1:18">
      <c r="B61" s="66" t="s">
        <v>47</v>
      </c>
      <c r="D61" s="65">
        <f>D25/(D$24-D$31)*100</f>
        <v>16.930185732539979</v>
      </c>
      <c r="E61" s="65"/>
      <c r="F61" s="65">
        <f>F25/(F$24-F$31)*100</f>
        <v>97.692540475109695</v>
      </c>
      <c r="G61" s="65"/>
      <c r="H61" s="65">
        <f>H25/(H$24-H$31)*100</f>
        <v>0.60554851429376144</v>
      </c>
      <c r="I61" s="65"/>
      <c r="J61" s="65">
        <f>J25/(J$24-J$31)*100</f>
        <v>0</v>
      </c>
      <c r="K61" s="65"/>
      <c r="L61" s="65">
        <f>L25/(L$24-L$31)*100</f>
        <v>0</v>
      </c>
      <c r="M61" s="65"/>
      <c r="N61" s="65">
        <f>N25/(N$24-N$31)*100</f>
        <v>0.51421091997008228</v>
      </c>
      <c r="O61" s="65"/>
      <c r="P61" s="65">
        <f>P25/(P$24-P$31)*100</f>
        <v>0.77786746899537684</v>
      </c>
      <c r="Q61" s="65"/>
    </row>
    <row r="62" spans="1:18">
      <c r="B62" s="66" t="s">
        <v>129</v>
      </c>
      <c r="D62" s="65">
        <f t="shared" ref="D62:F66" si="26">D26/(D$24-D$31)*100</f>
        <v>9.9565032203105428</v>
      </c>
      <c r="E62" s="65"/>
      <c r="F62" s="65">
        <f t="shared" si="26"/>
        <v>0</v>
      </c>
      <c r="G62" s="65"/>
      <c r="H62" s="65">
        <f t="shared" ref="H62" si="27">H26/(H$24-H$31)*100</f>
        <v>70.5393606534291</v>
      </c>
      <c r="I62" s="65"/>
      <c r="J62" s="65">
        <f t="shared" ref="J62" si="28">J26/(J$24-J$31)*100</f>
        <v>0</v>
      </c>
      <c r="K62" s="65"/>
      <c r="L62" s="65">
        <f t="shared" ref="L62" si="29">L26/(L$24-L$31)*100</f>
        <v>6.0862982588947769</v>
      </c>
      <c r="M62" s="65"/>
      <c r="N62" s="65">
        <f t="shared" ref="N62" si="30">N26/(N$24-N$31)*100</f>
        <v>6.3668661181750181</v>
      </c>
      <c r="O62" s="65"/>
      <c r="P62" s="65">
        <f t="shared" ref="P62" si="31">P26/(P$24-P$31)*100</f>
        <v>6.0027885814926245</v>
      </c>
      <c r="Q62" s="65"/>
    </row>
    <row r="63" spans="1:18">
      <c r="B63" s="66" t="s">
        <v>103</v>
      </c>
      <c r="D63" s="65">
        <f t="shared" si="26"/>
        <v>19.447061708636113</v>
      </c>
      <c r="E63" s="65"/>
      <c r="F63" s="65">
        <f t="shared" si="26"/>
        <v>0</v>
      </c>
      <c r="G63" s="65"/>
      <c r="H63" s="65">
        <f t="shared" ref="H63" si="32">H27/(H$24-H$31)*100</f>
        <v>7.463737501760316</v>
      </c>
      <c r="I63" s="65"/>
      <c r="J63" s="65">
        <f t="shared" ref="J63" si="33">J27/(J$24-J$31)*100</f>
        <v>92.926267281105993</v>
      </c>
      <c r="K63" s="65"/>
      <c r="L63" s="65">
        <f t="shared" ref="L63" si="34">L27/(L$24-L$31)*100</f>
        <v>10.638405248549079</v>
      </c>
      <c r="M63" s="65"/>
      <c r="N63" s="65">
        <f t="shared" ref="N63" si="35">N27/(N$24-N$31)*100</f>
        <v>0</v>
      </c>
      <c r="O63" s="65"/>
      <c r="P63" s="65">
        <f t="shared" ref="P63" si="36">P27/(P$24-P$31)*100</f>
        <v>2.4216628751742864</v>
      </c>
      <c r="Q63" s="65"/>
    </row>
    <row r="64" spans="1:18">
      <c r="B64" s="66" t="s">
        <v>48</v>
      </c>
      <c r="D64" s="65">
        <f t="shared" si="26"/>
        <v>15.090930211546652</v>
      </c>
      <c r="E64" s="65"/>
      <c r="F64" s="65">
        <f t="shared" si="26"/>
        <v>2.3074595248903012</v>
      </c>
      <c r="G64" s="63"/>
      <c r="H64" s="65">
        <f t="shared" ref="H64" si="37">H28/(H$24-H$31)*100</f>
        <v>8.8579073369947903</v>
      </c>
      <c r="I64" s="65"/>
      <c r="J64" s="65">
        <f t="shared" ref="J64" si="38">J28/(J$24-J$31)*100</f>
        <v>0</v>
      </c>
      <c r="K64" s="63"/>
      <c r="L64" s="65">
        <f t="shared" ref="L64" si="39">L28/(L$24-L$31)*100</f>
        <v>10.259904113045673</v>
      </c>
      <c r="M64" s="65"/>
      <c r="N64" s="65">
        <f t="shared" ref="N64" si="40">N28/(N$24-N$31)*100</f>
        <v>77.935676888556472</v>
      </c>
      <c r="O64" s="65"/>
      <c r="P64" s="65">
        <f t="shared" ref="P64" si="41">P28/(P$24-P$31)*100</f>
        <v>2.8546268437660527</v>
      </c>
      <c r="Q64" s="65"/>
    </row>
    <row r="65" spans="1:18">
      <c r="B65" s="66" t="s">
        <v>49</v>
      </c>
      <c r="D65" s="65">
        <f t="shared" si="26"/>
        <v>37.296229848858367</v>
      </c>
      <c r="E65" s="65"/>
      <c r="F65" s="65">
        <f t="shared" si="26"/>
        <v>0</v>
      </c>
      <c r="G65" s="63"/>
      <c r="H65" s="65">
        <f t="shared" ref="H65" si="42">H29/(H$24-H$31)*100</f>
        <v>12.533445993522038</v>
      </c>
      <c r="I65" s="65"/>
      <c r="J65" s="65">
        <f t="shared" ref="J65" si="43">J29/(J$24-J$31)*100</f>
        <v>5.9216589861751148</v>
      </c>
      <c r="K65" s="65"/>
      <c r="L65" s="65">
        <f t="shared" ref="L65" si="44">L29/(L$24-L$31)*100</f>
        <v>68.771132980065602</v>
      </c>
      <c r="M65" s="65"/>
      <c r="N65" s="65">
        <f t="shared" ref="N65" si="45">N29/(N$24-N$31)*100</f>
        <v>15.183246073298429</v>
      </c>
      <c r="O65" s="65"/>
      <c r="P65" s="65">
        <f t="shared" ref="P65" si="46">P29/(P$24-P$31)*100</f>
        <v>87.943054230571661</v>
      </c>
      <c r="Q65" s="65"/>
    </row>
    <row r="66" spans="1:18" ht="14.25">
      <c r="B66" s="66" t="s">
        <v>153</v>
      </c>
      <c r="D66" s="65">
        <f t="shared" si="26"/>
        <v>1.2790892781083418</v>
      </c>
      <c r="E66" s="65"/>
      <c r="F66" s="65">
        <f t="shared" si="26"/>
        <v>0</v>
      </c>
      <c r="G66" s="63"/>
      <c r="H66" s="65">
        <f t="shared" ref="H66" si="47">H30/(H$24-H$31)*100</f>
        <v>0</v>
      </c>
      <c r="I66" s="65"/>
      <c r="J66" s="65">
        <f t="shared" ref="J66" si="48">J30/(J$24-J$31)*100</f>
        <v>1.1520737327188941</v>
      </c>
      <c r="K66" s="65"/>
      <c r="L66" s="65">
        <f t="shared" ref="L66" si="49">L30/(L$24-L$31)*100</f>
        <v>4.2442593994448652</v>
      </c>
      <c r="M66" s="65"/>
      <c r="N66" s="65">
        <f t="shared" ref="N66" si="50">N30/(N$24-N$31)*100</f>
        <v>0</v>
      </c>
      <c r="O66" s="63"/>
      <c r="P66" s="65">
        <f t="shared" ref="P66" si="51">P30/(P$24-P$31)*100</f>
        <v>0</v>
      </c>
      <c r="Q66" s="63"/>
    </row>
    <row r="67" spans="1:18" ht="6.95" customHeight="1">
      <c r="B67" s="77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</row>
    <row r="68" spans="1:18">
      <c r="A68" s="78" t="s">
        <v>148</v>
      </c>
      <c r="B68" s="78"/>
      <c r="D68" s="67">
        <f>SUM(D69:D74)</f>
        <v>99.999999999999986</v>
      </c>
      <c r="E68" s="67"/>
      <c r="F68" s="67">
        <f>SUM(F69:F74)</f>
        <v>100</v>
      </c>
      <c r="G68" s="67"/>
      <c r="H68" s="67">
        <f>SUM(H69:H74)</f>
        <v>100</v>
      </c>
      <c r="I68" s="67"/>
      <c r="J68" s="67">
        <f>SUM(J69:J74)</f>
        <v>100</v>
      </c>
      <c r="K68" s="67"/>
      <c r="L68" s="67">
        <f>SUM(L69:L74)</f>
        <v>100</v>
      </c>
      <c r="M68" s="67"/>
      <c r="N68" s="67">
        <f>SUM(N69:N74)</f>
        <v>100</v>
      </c>
      <c r="O68" s="67"/>
      <c r="P68" s="67">
        <f>SUM(P69:P74)</f>
        <v>99.999999999999986</v>
      </c>
      <c r="Q68" s="67"/>
    </row>
    <row r="69" spans="1:18">
      <c r="B69" s="66" t="s">
        <v>47</v>
      </c>
      <c r="D69" s="65">
        <f>D34/(D$33-D$40)*100</f>
        <v>31.875054305326266</v>
      </c>
      <c r="E69" s="65"/>
      <c r="F69" s="65">
        <f>F34/(F$33-F$40)*100</f>
        <v>100</v>
      </c>
      <c r="G69" s="65"/>
      <c r="H69" s="65">
        <f>H34/(H$33-H$40)*100</f>
        <v>0</v>
      </c>
      <c r="I69" s="65"/>
      <c r="J69" s="65">
        <f>J34/(J$33-J$40)*100</f>
        <v>0.49166894291177277</v>
      </c>
      <c r="K69" s="65"/>
      <c r="L69" s="65">
        <f>L34/(L$33-L$40)*100</f>
        <v>3.9395795060216372</v>
      </c>
      <c r="M69" s="65"/>
      <c r="N69" s="65">
        <f>N34/(N$33-N$40)*100</f>
        <v>0</v>
      </c>
      <c r="O69" s="65"/>
      <c r="P69" s="65">
        <f>P34/(P$33-P$40)*100</f>
        <v>5.036534446764092</v>
      </c>
      <c r="Q69" s="65"/>
    </row>
    <row r="70" spans="1:18">
      <c r="B70" s="66" t="s">
        <v>129</v>
      </c>
      <c r="D70" s="65">
        <f t="shared" ref="D70:F74" si="52">D35/(D$33-D$40)*100</f>
        <v>10.070379702841254</v>
      </c>
      <c r="E70" s="65"/>
      <c r="F70" s="65">
        <f t="shared" si="52"/>
        <v>0</v>
      </c>
      <c r="G70" s="65"/>
      <c r="H70" s="65">
        <f t="shared" ref="H70" si="53">H35/(H$33-H$40)*100</f>
        <v>75.445960125918148</v>
      </c>
      <c r="I70" s="65"/>
      <c r="J70" s="65">
        <f t="shared" ref="J70" si="54">J35/(J$33-J$40)*100</f>
        <v>2.04862059546572</v>
      </c>
      <c r="K70" s="65"/>
      <c r="L70" s="65">
        <f t="shared" ref="L70" si="55">L35/(L$33-L$40)*100</f>
        <v>3.2455603184323332</v>
      </c>
      <c r="M70" s="65"/>
      <c r="N70" s="65">
        <f t="shared" ref="N70" si="56">N35/(N$33-N$40)*100</f>
        <v>28.091773922775605</v>
      </c>
      <c r="O70" s="65"/>
      <c r="P70" s="65">
        <f t="shared" ref="P70" si="57">P35/(P$33-P$40)*100</f>
        <v>3.7578288100208765</v>
      </c>
      <c r="Q70" s="65"/>
    </row>
    <row r="71" spans="1:18">
      <c r="B71" s="66" t="s">
        <v>103</v>
      </c>
      <c r="D71" s="65">
        <f t="shared" si="52"/>
        <v>17.34294899643757</v>
      </c>
      <c r="E71" s="65"/>
      <c r="F71" s="65">
        <f t="shared" si="52"/>
        <v>0</v>
      </c>
      <c r="G71" s="65"/>
      <c r="H71" s="65">
        <f t="shared" ref="H71" si="58">H36/(H$33-H$40)*100</f>
        <v>12.434417628541448</v>
      </c>
      <c r="I71" s="65"/>
      <c r="J71" s="65">
        <f t="shared" ref="J71" si="59">J36/(J$33-J$40)*100</f>
        <v>97.459710461622507</v>
      </c>
      <c r="K71" s="65"/>
      <c r="L71" s="65">
        <f t="shared" ref="L71" si="60">L36/(L$33-L$40)*100</f>
        <v>3.8171055317411717</v>
      </c>
      <c r="M71" s="65"/>
      <c r="N71" s="65">
        <f t="shared" ref="N71" si="61">N36/(N$33-N$40)*100</f>
        <v>0</v>
      </c>
      <c r="O71" s="63"/>
      <c r="P71" s="65">
        <f t="shared" ref="P71" si="62">P36/(P$33-P$40)*100</f>
        <v>0</v>
      </c>
      <c r="Q71" s="65"/>
    </row>
    <row r="72" spans="1:18">
      <c r="B72" s="66" t="s">
        <v>48</v>
      </c>
      <c r="D72" s="65">
        <f t="shared" si="52"/>
        <v>7.4159353549396121</v>
      </c>
      <c r="E72" s="65"/>
      <c r="F72" s="65">
        <f t="shared" si="52"/>
        <v>0</v>
      </c>
      <c r="G72" s="63"/>
      <c r="H72" s="65">
        <f t="shared" ref="H72" si="63">H37/(H$33-H$40)*100</f>
        <v>2.1511017838405038</v>
      </c>
      <c r="I72" s="65"/>
      <c r="J72" s="65">
        <f t="shared" ref="J72" si="64">J37/(J$33-J$40)*100</f>
        <v>0</v>
      </c>
      <c r="K72" s="65"/>
      <c r="L72" s="65">
        <f t="shared" ref="L72" si="65">L37/(L$33-L$40)*100</f>
        <v>12.900591957542357</v>
      </c>
      <c r="M72" s="65"/>
      <c r="N72" s="65">
        <f t="shared" ref="N72" si="66">N37/(N$33-N$40)*100</f>
        <v>47.565752658086183</v>
      </c>
      <c r="O72" s="65"/>
      <c r="P72" s="65">
        <f t="shared" ref="P72" si="67">P37/(P$33-P$40)*100</f>
        <v>4.8016701461377869</v>
      </c>
      <c r="Q72" s="65"/>
    </row>
    <row r="73" spans="1:18">
      <c r="B73" s="66" t="s">
        <v>49</v>
      </c>
      <c r="D73" s="65">
        <f t="shared" si="52"/>
        <v>32.882961160830654</v>
      </c>
      <c r="E73" s="65"/>
      <c r="F73" s="65">
        <f t="shared" si="52"/>
        <v>0</v>
      </c>
      <c r="G73" s="65"/>
      <c r="H73" s="65">
        <f t="shared" ref="H73" si="68">H38/(H$33-H$40)*100</f>
        <v>9.9685204616998959</v>
      </c>
      <c r="I73" s="65"/>
      <c r="J73" s="65">
        <f t="shared" ref="J73" si="69">J38/(J$33-J$40)*100</f>
        <v>0</v>
      </c>
      <c r="K73" s="65"/>
      <c r="L73" s="65">
        <f t="shared" ref="L73" si="70">L38/(L$33-L$40)*100</f>
        <v>76.097162686262493</v>
      </c>
      <c r="M73" s="65"/>
      <c r="N73" s="65">
        <f t="shared" ref="N73" si="71">N38/(N$33-N$40)*100</f>
        <v>24.342473419138219</v>
      </c>
      <c r="O73" s="65"/>
      <c r="P73" s="65">
        <f t="shared" ref="P73" si="72">P38/(P$33-P$40)*100</f>
        <v>83.924843423799572</v>
      </c>
      <c r="Q73" s="65"/>
    </row>
    <row r="74" spans="1:18" ht="14.25">
      <c r="B74" s="66" t="s">
        <v>83</v>
      </c>
      <c r="D74" s="65">
        <f t="shared" si="52"/>
        <v>0.41272047962464159</v>
      </c>
      <c r="E74" s="65"/>
      <c r="F74" s="65">
        <f t="shared" si="52"/>
        <v>0</v>
      </c>
      <c r="G74" s="63"/>
      <c r="H74" s="65">
        <f t="shared" ref="H74" si="73">H39/(H$33-H$40)*100</f>
        <v>0</v>
      </c>
      <c r="I74" s="65"/>
      <c r="J74" s="65">
        <f t="shared" ref="J74" si="74">J39/(J$33-J$40)*100</f>
        <v>0</v>
      </c>
      <c r="K74" s="63"/>
      <c r="L74" s="65">
        <f t="shared" ref="L74" si="75">L39/(L$33-L$40)*100</f>
        <v>0</v>
      </c>
      <c r="M74" s="63"/>
      <c r="N74" s="65">
        <f t="shared" ref="N74" si="76">N39/(N$33-N$40)*100</f>
        <v>0</v>
      </c>
      <c r="O74" s="65"/>
      <c r="P74" s="65">
        <f t="shared" ref="P74" si="77">P39/(P$33-P$40)*100</f>
        <v>2.479123173277662</v>
      </c>
      <c r="Q74" s="65"/>
    </row>
    <row r="75" spans="1:18" ht="6.95" customHeight="1" thickBot="1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75"/>
    </row>
    <row r="76" spans="1:18" ht="6.9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</row>
    <row r="77" spans="1:18">
      <c r="A77" s="83" t="s">
        <v>42</v>
      </c>
      <c r="B77" s="84">
        <v>1</v>
      </c>
      <c r="C77" s="219" t="s">
        <v>71</v>
      </c>
      <c r="D77" s="219"/>
      <c r="E77" s="219"/>
      <c r="F77" s="219"/>
      <c r="G77" s="219"/>
      <c r="H77" s="219"/>
      <c r="I77" s="219"/>
      <c r="J77" s="219"/>
      <c r="K77" s="219"/>
      <c r="L77" s="219"/>
      <c r="M77" s="219"/>
      <c r="N77" s="219"/>
      <c r="O77" s="219"/>
      <c r="P77" s="219"/>
      <c r="Q77" s="219"/>
      <c r="R77" s="219"/>
    </row>
    <row r="78" spans="1:18">
      <c r="A78" s="82"/>
      <c r="B78" s="85">
        <v>0</v>
      </c>
      <c r="C78" s="219" t="s">
        <v>36</v>
      </c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</row>
    <row r="79" spans="1:18">
      <c r="A79" s="82"/>
      <c r="B79" s="86" t="s">
        <v>74</v>
      </c>
      <c r="C79" s="219" t="s">
        <v>161</v>
      </c>
      <c r="D79" s="219"/>
      <c r="E79" s="219"/>
      <c r="F79" s="219"/>
      <c r="G79" s="219"/>
      <c r="H79" s="219"/>
      <c r="I79" s="219"/>
      <c r="J79" s="219"/>
      <c r="K79" s="219"/>
      <c r="L79" s="219"/>
      <c r="M79" s="219"/>
      <c r="N79" s="219"/>
      <c r="O79" s="219"/>
      <c r="P79" s="219"/>
      <c r="Q79" s="219"/>
      <c r="R79" s="219"/>
    </row>
    <row r="80" spans="1:18">
      <c r="B80" s="86" t="s">
        <v>172</v>
      </c>
      <c r="C80" s="219" t="s">
        <v>173</v>
      </c>
      <c r="D80" s="219"/>
      <c r="E80" s="219"/>
      <c r="F80" s="219"/>
      <c r="G80" s="219"/>
      <c r="H80" s="219"/>
      <c r="I80" s="219"/>
      <c r="J80" s="219"/>
      <c r="K80" s="149"/>
    </row>
    <row r="81" spans="4:5">
      <c r="D81" s="87"/>
      <c r="E81" s="87"/>
    </row>
  </sheetData>
  <mergeCells count="17">
    <mergeCell ref="C80:J80"/>
    <mergeCell ref="D46:D49"/>
    <mergeCell ref="C77:R77"/>
    <mergeCell ref="C78:R78"/>
    <mergeCell ref="C79:R79"/>
    <mergeCell ref="A52:C52"/>
    <mergeCell ref="A1:R1"/>
    <mergeCell ref="A2:R2"/>
    <mergeCell ref="A3:R3"/>
    <mergeCell ref="D9:D12"/>
    <mergeCell ref="A6:C12"/>
    <mergeCell ref="D6:R6"/>
    <mergeCell ref="A15:C15"/>
    <mergeCell ref="A43:C49"/>
    <mergeCell ref="D43:P43"/>
    <mergeCell ref="F46:P46"/>
    <mergeCell ref="F9:R9"/>
  </mergeCells>
  <phoneticPr fontId="0" type="noConversion"/>
  <hyperlinks>
    <hyperlink ref="S1" location="Índice!A1" display="Ir a Índice"/>
  </hyperlinks>
  <printOptions horizontalCentered="1"/>
  <pageMargins left="1.3385826771653544" right="0.78740157480314965" top="0.78740157480314965" bottom="0.78740157480314965" header="0.39370078740157483" footer="0.39370078740157483"/>
  <pageSetup paperSize="9" scale="4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showGridLines="0" zoomScaleNormal="100" workbookViewId="0">
      <selection activeCell="F9" sqref="F9:N9"/>
    </sheetView>
  </sheetViews>
  <sheetFormatPr defaultColWidth="11.42578125" defaultRowHeight="12.75"/>
  <cols>
    <col min="1" max="1" width="5.7109375" style="1" customWidth="1"/>
    <col min="2" max="2" width="7" style="1" customWidth="1"/>
    <col min="3" max="3" width="15.42578125" style="1" customWidth="1"/>
    <col min="4" max="4" width="14.42578125" style="66" bestFit="1" customWidth="1"/>
    <col min="5" max="5" width="3.7109375" style="66" customWidth="1"/>
    <col min="6" max="6" width="14.42578125" style="66" bestFit="1" customWidth="1"/>
    <col min="7" max="7" width="3.7109375" style="66" customWidth="1"/>
    <col min="8" max="8" width="18" style="66" customWidth="1"/>
    <col min="9" max="9" width="3.7109375" style="66" customWidth="1"/>
    <col min="10" max="10" width="13" style="66" bestFit="1" customWidth="1"/>
    <col min="11" max="11" width="3.7109375" style="66" customWidth="1"/>
    <col min="12" max="12" width="13" style="66" bestFit="1" customWidth="1"/>
    <col min="13" max="13" width="3.7109375" style="66" customWidth="1"/>
    <col min="14" max="14" width="12.85546875" style="66" customWidth="1"/>
    <col min="15" max="16" width="2.85546875" style="150" customWidth="1"/>
    <col min="17" max="17" width="10.7109375" style="66" customWidth="1"/>
    <col min="18" max="16384" width="11.42578125" style="1"/>
  </cols>
  <sheetData>
    <row r="1" spans="1:17" s="44" customFormat="1" ht="15">
      <c r="A1" s="199" t="s">
        <v>120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52"/>
      <c r="P1" s="152"/>
      <c r="Q1" s="170" t="s">
        <v>197</v>
      </c>
    </row>
    <row r="2" spans="1:17" s="44" customFormat="1" ht="15">
      <c r="A2" s="199" t="s">
        <v>182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52"/>
      <c r="P2" s="152"/>
      <c r="Q2" s="68"/>
    </row>
    <row r="3" spans="1:17" s="44" customFormat="1" ht="15">
      <c r="A3" s="199" t="s">
        <v>212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52"/>
      <c r="P3" s="152"/>
      <c r="Q3" s="68"/>
    </row>
    <row r="4" spans="1:17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177"/>
      <c r="P4" s="177"/>
      <c r="Q4" s="70"/>
    </row>
    <row r="5" spans="1:17" ht="6" customHeight="1">
      <c r="O5" s="178"/>
      <c r="P5" s="178"/>
    </row>
    <row r="6" spans="1:17">
      <c r="A6" s="236" t="s">
        <v>152</v>
      </c>
      <c r="B6" s="236"/>
      <c r="C6" s="236"/>
      <c r="D6" s="230" t="s">
        <v>170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178"/>
      <c r="P6" s="178"/>
    </row>
    <row r="7" spans="1:17" ht="6" customHeight="1">
      <c r="A7" s="236"/>
      <c r="B7" s="236"/>
      <c r="C7" s="236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178"/>
      <c r="P7" s="178"/>
    </row>
    <row r="8" spans="1:17" ht="6" customHeight="1">
      <c r="A8" s="236"/>
      <c r="B8" s="236"/>
      <c r="C8" s="236"/>
      <c r="O8" s="178"/>
      <c r="P8" s="178"/>
    </row>
    <row r="9" spans="1:17" ht="12.75" customHeight="1">
      <c r="A9" s="236"/>
      <c r="B9" s="236"/>
      <c r="C9" s="236"/>
      <c r="D9" s="201" t="s">
        <v>0</v>
      </c>
      <c r="E9" s="145"/>
      <c r="F9" s="203" t="s">
        <v>156</v>
      </c>
      <c r="G9" s="203"/>
      <c r="H9" s="203"/>
      <c r="I9" s="203"/>
      <c r="J9" s="203"/>
      <c r="K9" s="203"/>
      <c r="L9" s="203"/>
      <c r="M9" s="203"/>
      <c r="N9" s="203"/>
      <c r="O9" s="148"/>
      <c r="P9" s="148"/>
    </row>
    <row r="10" spans="1:17" ht="6" customHeight="1">
      <c r="A10" s="236"/>
      <c r="B10" s="236"/>
      <c r="C10" s="236"/>
      <c r="D10" s="201"/>
      <c r="E10" s="145"/>
      <c r="F10" s="140"/>
      <c r="G10" s="140"/>
      <c r="H10" s="140"/>
      <c r="I10" s="140"/>
      <c r="J10" s="140"/>
      <c r="K10" s="140"/>
      <c r="L10" s="140"/>
      <c r="M10" s="140"/>
      <c r="N10" s="140"/>
      <c r="O10" s="179"/>
      <c r="P10" s="179"/>
    </row>
    <row r="11" spans="1:17" ht="6" customHeight="1">
      <c r="A11" s="236"/>
      <c r="B11" s="236"/>
      <c r="C11" s="236"/>
      <c r="D11" s="201"/>
      <c r="E11" s="145"/>
      <c r="F11" s="156"/>
      <c r="G11" s="156"/>
      <c r="H11" s="156"/>
      <c r="I11" s="156"/>
      <c r="J11" s="156"/>
      <c r="K11" s="156"/>
      <c r="L11" s="156"/>
      <c r="M11" s="156"/>
      <c r="N11" s="156"/>
      <c r="O11" s="179"/>
      <c r="P11" s="179"/>
    </row>
    <row r="12" spans="1:17" ht="28.5" customHeight="1">
      <c r="A12" s="236"/>
      <c r="B12" s="236"/>
      <c r="C12" s="236"/>
      <c r="D12" s="201"/>
      <c r="E12" s="145"/>
      <c r="F12" s="166" t="s">
        <v>199</v>
      </c>
      <c r="G12" s="145"/>
      <c r="H12" s="166" t="s">
        <v>200</v>
      </c>
      <c r="I12" s="145"/>
      <c r="J12" s="166" t="s">
        <v>104</v>
      </c>
      <c r="K12" s="166"/>
      <c r="L12" s="145" t="s">
        <v>108</v>
      </c>
      <c r="M12" s="145"/>
      <c r="N12" s="145" t="s">
        <v>29</v>
      </c>
      <c r="O12" s="145"/>
      <c r="P12" s="145"/>
    </row>
    <row r="13" spans="1:17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180"/>
      <c r="P13" s="180"/>
      <c r="Q13" s="75"/>
    </row>
    <row r="14" spans="1:17" ht="6" customHeight="1">
      <c r="O14" s="178"/>
      <c r="P14" s="178"/>
    </row>
    <row r="15" spans="1:17">
      <c r="A15" s="216" t="s">
        <v>0</v>
      </c>
      <c r="B15" s="216"/>
      <c r="C15" s="216"/>
      <c r="D15" s="64">
        <v>103879</v>
      </c>
      <c r="E15" s="64" t="s">
        <v>198</v>
      </c>
      <c r="F15" s="64">
        <v>64483</v>
      </c>
      <c r="G15" s="64" t="s">
        <v>198</v>
      </c>
      <c r="H15" s="64">
        <v>14496</v>
      </c>
      <c r="I15" s="64" t="s">
        <v>198</v>
      </c>
      <c r="J15" s="64">
        <v>19301</v>
      </c>
      <c r="K15" s="64" t="s">
        <v>198</v>
      </c>
      <c r="L15" s="64">
        <v>4350</v>
      </c>
      <c r="M15" s="64" t="s">
        <v>198</v>
      </c>
      <c r="N15" s="64">
        <v>1250</v>
      </c>
      <c r="O15" s="64" t="s">
        <v>74</v>
      </c>
      <c r="P15" s="64"/>
    </row>
    <row r="16" spans="1:17">
      <c r="B16" s="1" t="s">
        <v>47</v>
      </c>
      <c r="D16" s="76">
        <v>20453</v>
      </c>
      <c r="E16" s="76" t="s">
        <v>198</v>
      </c>
      <c r="F16" s="76">
        <v>8318</v>
      </c>
      <c r="G16" s="76" t="s">
        <v>198</v>
      </c>
      <c r="H16" s="76">
        <v>4959</v>
      </c>
      <c r="I16" s="76" t="s">
        <v>198</v>
      </c>
      <c r="J16" s="76">
        <v>5304</v>
      </c>
      <c r="K16" s="76" t="s">
        <v>198</v>
      </c>
      <c r="L16" s="76">
        <v>1872</v>
      </c>
      <c r="M16" s="76" t="s">
        <v>198</v>
      </c>
      <c r="N16" s="63">
        <v>0</v>
      </c>
      <c r="O16" s="63"/>
      <c r="P16" s="64"/>
    </row>
    <row r="17" spans="1:16">
      <c r="B17" s="1" t="s">
        <v>129</v>
      </c>
      <c r="D17" s="76">
        <v>10032</v>
      </c>
      <c r="E17" s="76" t="s">
        <v>198</v>
      </c>
      <c r="F17" s="76">
        <v>7695</v>
      </c>
      <c r="G17" s="76" t="s">
        <v>198</v>
      </c>
      <c r="H17" s="76">
        <v>127</v>
      </c>
      <c r="I17" s="76" t="s">
        <v>74</v>
      </c>
      <c r="J17" s="76">
        <v>1617</v>
      </c>
      <c r="K17" s="76" t="s">
        <v>74</v>
      </c>
      <c r="L17" s="76">
        <v>593</v>
      </c>
      <c r="M17" s="76" t="s">
        <v>74</v>
      </c>
      <c r="N17" s="63">
        <v>0</v>
      </c>
      <c r="O17" s="63"/>
      <c r="P17" s="64"/>
    </row>
    <row r="18" spans="1:16">
      <c r="B18" s="1" t="s">
        <v>103</v>
      </c>
      <c r="D18" s="76">
        <v>19060</v>
      </c>
      <c r="E18" s="76" t="s">
        <v>198</v>
      </c>
      <c r="F18" s="76">
        <v>11205</v>
      </c>
      <c r="G18" s="76" t="s">
        <v>198</v>
      </c>
      <c r="H18" s="76">
        <v>2237</v>
      </c>
      <c r="I18" s="76" t="s">
        <v>198</v>
      </c>
      <c r="J18" s="76">
        <v>5459</v>
      </c>
      <c r="K18" s="76" t="s">
        <v>74</v>
      </c>
      <c r="L18" s="76">
        <v>159</v>
      </c>
      <c r="M18" s="76" t="s">
        <v>74</v>
      </c>
      <c r="N18" s="63">
        <v>0</v>
      </c>
      <c r="O18" s="63"/>
      <c r="P18" s="64"/>
    </row>
    <row r="19" spans="1:16">
      <c r="B19" s="1" t="s">
        <v>48</v>
      </c>
      <c r="D19" s="76">
        <v>13400</v>
      </c>
      <c r="E19" s="76" t="s">
        <v>198</v>
      </c>
      <c r="F19" s="76">
        <v>10500</v>
      </c>
      <c r="G19" s="76" t="s">
        <v>198</v>
      </c>
      <c r="H19" s="76">
        <v>571</v>
      </c>
      <c r="I19" s="76" t="s">
        <v>74</v>
      </c>
      <c r="J19" s="76">
        <v>2311</v>
      </c>
      <c r="K19" s="76" t="s">
        <v>74</v>
      </c>
      <c r="L19" s="63">
        <v>18</v>
      </c>
      <c r="M19" s="63" t="s">
        <v>74</v>
      </c>
      <c r="N19" s="63">
        <v>0</v>
      </c>
      <c r="O19" s="63"/>
      <c r="P19" s="64"/>
    </row>
    <row r="20" spans="1:16">
      <c r="B20" s="1" t="s">
        <v>49</v>
      </c>
      <c r="D20" s="76">
        <v>36465</v>
      </c>
      <c r="E20" s="76" t="s">
        <v>198</v>
      </c>
      <c r="F20" s="76">
        <v>24270</v>
      </c>
      <c r="G20" s="76" t="s">
        <v>198</v>
      </c>
      <c r="H20" s="76">
        <v>6072</v>
      </c>
      <c r="I20" s="76" t="s">
        <v>198</v>
      </c>
      <c r="J20" s="76">
        <v>4429</v>
      </c>
      <c r="K20" s="76" t="s">
        <v>198</v>
      </c>
      <c r="L20" s="76">
        <v>1568</v>
      </c>
      <c r="M20" s="76" t="s">
        <v>74</v>
      </c>
      <c r="N20" s="63">
        <v>126</v>
      </c>
      <c r="O20" s="64" t="s">
        <v>74</v>
      </c>
      <c r="P20" s="64"/>
    </row>
    <row r="21" spans="1:16" ht="14.25">
      <c r="B21" s="1" t="s">
        <v>153</v>
      </c>
      <c r="D21" s="76">
        <v>1086</v>
      </c>
      <c r="E21" s="76" t="s">
        <v>74</v>
      </c>
      <c r="F21" s="76">
        <v>899</v>
      </c>
      <c r="G21" s="76" t="s">
        <v>74</v>
      </c>
      <c r="H21" s="76">
        <v>187</v>
      </c>
      <c r="I21" s="76" t="s">
        <v>74</v>
      </c>
      <c r="J21" s="63">
        <v>0</v>
      </c>
      <c r="K21" s="63"/>
      <c r="L21" s="63">
        <v>0</v>
      </c>
      <c r="M21" s="63"/>
      <c r="N21" s="63">
        <v>0</v>
      </c>
      <c r="O21" s="63"/>
      <c r="P21" s="64"/>
    </row>
    <row r="22" spans="1:16">
      <c r="B22" s="20" t="s">
        <v>29</v>
      </c>
      <c r="D22" s="76">
        <v>3384</v>
      </c>
      <c r="E22" s="172" t="s">
        <v>74</v>
      </c>
      <c r="F22" s="76">
        <v>1596</v>
      </c>
      <c r="G22" s="76" t="s">
        <v>74</v>
      </c>
      <c r="H22" s="63">
        <v>343</v>
      </c>
      <c r="I22" s="63" t="s">
        <v>74</v>
      </c>
      <c r="J22" s="63">
        <v>181</v>
      </c>
      <c r="K22" s="63" t="s">
        <v>74</v>
      </c>
      <c r="L22" s="63">
        <v>140</v>
      </c>
      <c r="M22" s="63" t="s">
        <v>74</v>
      </c>
      <c r="N22" s="63">
        <v>1124</v>
      </c>
      <c r="O22" s="64" t="s">
        <v>74</v>
      </c>
      <c r="P22" s="64"/>
    </row>
    <row r="23" spans="1:16" ht="6.95" customHeight="1">
      <c r="B23" s="20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64"/>
      <c r="P23" s="64"/>
    </row>
    <row r="24" spans="1:16">
      <c r="A24" s="128" t="s">
        <v>155</v>
      </c>
      <c r="B24" s="128"/>
      <c r="D24" s="64">
        <v>79409</v>
      </c>
      <c r="E24" s="64" t="s">
        <v>198</v>
      </c>
      <c r="F24" s="64">
        <v>51869</v>
      </c>
      <c r="G24" s="64" t="s">
        <v>198</v>
      </c>
      <c r="H24" s="64">
        <v>9300</v>
      </c>
      <c r="I24" s="64" t="s">
        <v>198</v>
      </c>
      <c r="J24" s="64">
        <v>14727</v>
      </c>
      <c r="K24" s="64" t="s">
        <v>198</v>
      </c>
      <c r="L24" s="64">
        <v>2897</v>
      </c>
      <c r="M24" s="64" t="s">
        <v>74</v>
      </c>
      <c r="N24" s="64">
        <v>618</v>
      </c>
      <c r="O24" s="64" t="s">
        <v>74</v>
      </c>
      <c r="P24" s="64"/>
    </row>
    <row r="25" spans="1:16">
      <c r="B25" s="1" t="s">
        <v>47</v>
      </c>
      <c r="D25" s="76">
        <v>13117</v>
      </c>
      <c r="E25" s="76" t="s">
        <v>198</v>
      </c>
      <c r="F25" s="76">
        <v>5757</v>
      </c>
      <c r="G25" s="76" t="s">
        <v>198</v>
      </c>
      <c r="H25" s="76">
        <v>2492</v>
      </c>
      <c r="I25" s="76" t="s">
        <v>198</v>
      </c>
      <c r="J25" s="76">
        <v>4044</v>
      </c>
      <c r="K25" s="76" t="s">
        <v>74</v>
      </c>
      <c r="L25" s="76">
        <v>824</v>
      </c>
      <c r="M25" s="76" t="s">
        <v>74</v>
      </c>
      <c r="N25" s="63">
        <v>0</v>
      </c>
      <c r="O25" s="63"/>
      <c r="P25" s="64"/>
    </row>
    <row r="26" spans="1:16">
      <c r="B26" s="1" t="s">
        <v>129</v>
      </c>
      <c r="D26" s="76">
        <v>7714</v>
      </c>
      <c r="E26" s="76" t="s">
        <v>198</v>
      </c>
      <c r="F26" s="76">
        <v>6191</v>
      </c>
      <c r="G26" s="76" t="s">
        <v>198</v>
      </c>
      <c r="H26" s="76">
        <v>72</v>
      </c>
      <c r="I26" s="76" t="s">
        <v>74</v>
      </c>
      <c r="J26" s="76">
        <v>955</v>
      </c>
      <c r="K26" s="76" t="s">
        <v>74</v>
      </c>
      <c r="L26" s="76">
        <v>496</v>
      </c>
      <c r="M26" s="76" t="s">
        <v>74</v>
      </c>
      <c r="N26" s="63">
        <v>0</v>
      </c>
      <c r="O26" s="63"/>
      <c r="P26" s="64"/>
    </row>
    <row r="27" spans="1:16">
      <c r="B27" s="1" t="s">
        <v>103</v>
      </c>
      <c r="D27" s="76">
        <v>15068</v>
      </c>
      <c r="E27" s="76" t="s">
        <v>198</v>
      </c>
      <c r="F27" s="76">
        <v>8940</v>
      </c>
      <c r="G27" s="76" t="s">
        <v>198</v>
      </c>
      <c r="H27" s="76">
        <v>1481</v>
      </c>
      <c r="I27" s="76" t="s">
        <v>74</v>
      </c>
      <c r="J27" s="76">
        <v>4488</v>
      </c>
      <c r="K27" s="76" t="s">
        <v>74</v>
      </c>
      <c r="L27" s="63">
        <v>159</v>
      </c>
      <c r="M27" s="63" t="s">
        <v>74</v>
      </c>
      <c r="N27" s="63">
        <v>0</v>
      </c>
      <c r="O27" s="63"/>
      <c r="P27" s="64"/>
    </row>
    <row r="28" spans="1:16">
      <c r="B28" s="1" t="s">
        <v>48</v>
      </c>
      <c r="D28" s="76">
        <v>11693</v>
      </c>
      <c r="E28" s="76" t="s">
        <v>198</v>
      </c>
      <c r="F28" s="76">
        <v>9449</v>
      </c>
      <c r="G28" s="76" t="s">
        <v>198</v>
      </c>
      <c r="H28" s="76">
        <v>375</v>
      </c>
      <c r="I28" s="76" t="s">
        <v>74</v>
      </c>
      <c r="J28" s="76">
        <v>1869</v>
      </c>
      <c r="K28" s="76" t="s">
        <v>74</v>
      </c>
      <c r="L28" s="76">
        <v>0</v>
      </c>
      <c r="M28" s="76"/>
      <c r="N28" s="63">
        <v>0</v>
      </c>
      <c r="O28" s="63"/>
      <c r="P28" s="64"/>
    </row>
    <row r="29" spans="1:16">
      <c r="B29" s="1" t="s">
        <v>49</v>
      </c>
      <c r="D29" s="76">
        <v>28896</v>
      </c>
      <c r="E29" s="76" t="s">
        <v>198</v>
      </c>
      <c r="F29" s="76">
        <v>19800</v>
      </c>
      <c r="G29" s="76" t="s">
        <v>198</v>
      </c>
      <c r="H29" s="76">
        <v>4502</v>
      </c>
      <c r="I29" s="76" t="s">
        <v>198</v>
      </c>
      <c r="J29" s="76">
        <v>3190</v>
      </c>
      <c r="K29" s="76" t="s">
        <v>74</v>
      </c>
      <c r="L29" s="76">
        <v>1278</v>
      </c>
      <c r="M29" s="76" t="s">
        <v>74</v>
      </c>
      <c r="N29" s="63">
        <v>126</v>
      </c>
      <c r="O29" s="63" t="s">
        <v>74</v>
      </c>
      <c r="P29" s="64"/>
    </row>
    <row r="30" spans="1:16" ht="14.25">
      <c r="B30" s="1" t="s">
        <v>153</v>
      </c>
      <c r="D30" s="76">
        <v>991</v>
      </c>
      <c r="E30" s="76" t="s">
        <v>74</v>
      </c>
      <c r="F30" s="76">
        <v>804</v>
      </c>
      <c r="G30" s="76" t="s">
        <v>74</v>
      </c>
      <c r="H30" s="63">
        <v>187</v>
      </c>
      <c r="I30" s="63" t="s">
        <v>74</v>
      </c>
      <c r="J30" s="63">
        <v>0</v>
      </c>
      <c r="K30" s="63"/>
      <c r="L30" s="63">
        <v>0</v>
      </c>
      <c r="M30" s="63"/>
      <c r="N30" s="63">
        <v>0</v>
      </c>
      <c r="O30" s="63"/>
      <c r="P30" s="64"/>
    </row>
    <row r="31" spans="1:16">
      <c r="B31" s="20" t="s">
        <v>29</v>
      </c>
      <c r="D31" s="76">
        <v>1932</v>
      </c>
      <c r="E31" s="76" t="s">
        <v>74</v>
      </c>
      <c r="F31" s="76">
        <v>928</v>
      </c>
      <c r="G31" s="76" t="s">
        <v>74</v>
      </c>
      <c r="H31" s="63">
        <v>191</v>
      </c>
      <c r="I31" s="63" t="s">
        <v>74</v>
      </c>
      <c r="J31" s="63">
        <v>181</v>
      </c>
      <c r="K31" s="63" t="s">
        <v>74</v>
      </c>
      <c r="L31" s="63">
        <v>140</v>
      </c>
      <c r="M31" s="63" t="s">
        <v>74</v>
      </c>
      <c r="N31" s="76">
        <v>492</v>
      </c>
      <c r="O31" s="64" t="s">
        <v>74</v>
      </c>
      <c r="P31" s="64"/>
    </row>
    <row r="32" spans="1:16" ht="6.95" customHeight="1">
      <c r="B32" s="20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64"/>
      <c r="P32" s="64"/>
    </row>
    <row r="33" spans="1:17">
      <c r="A33" s="128" t="s">
        <v>147</v>
      </c>
      <c r="B33" s="128"/>
      <c r="D33" s="64">
        <v>24470</v>
      </c>
      <c r="E33" s="64" t="s">
        <v>198</v>
      </c>
      <c r="F33" s="64">
        <v>12614</v>
      </c>
      <c r="G33" s="64" t="s">
        <v>198</v>
      </c>
      <c r="H33" s="64">
        <v>5196</v>
      </c>
      <c r="I33" s="64" t="s">
        <v>198</v>
      </c>
      <c r="J33" s="64">
        <v>4574</v>
      </c>
      <c r="K33" s="64" t="s">
        <v>198</v>
      </c>
      <c r="L33" s="64">
        <v>1453</v>
      </c>
      <c r="M33" s="64" t="s">
        <v>198</v>
      </c>
      <c r="N33" s="64">
        <v>632</v>
      </c>
      <c r="O33" s="64" t="s">
        <v>74</v>
      </c>
      <c r="P33" s="64"/>
    </row>
    <row r="34" spans="1:17">
      <c r="B34" s="1" t="s">
        <v>47</v>
      </c>
      <c r="D34" s="76">
        <v>7336</v>
      </c>
      <c r="E34" s="76" t="s">
        <v>198</v>
      </c>
      <c r="F34" s="76">
        <v>2561</v>
      </c>
      <c r="G34" s="76" t="s">
        <v>198</v>
      </c>
      <c r="H34" s="76">
        <v>2467</v>
      </c>
      <c r="I34" s="76" t="s">
        <v>198</v>
      </c>
      <c r="J34" s="76">
        <v>1260</v>
      </c>
      <c r="K34" s="76" t="s">
        <v>74</v>
      </c>
      <c r="L34" s="76">
        <v>1048</v>
      </c>
      <c r="M34" s="76" t="s">
        <v>74</v>
      </c>
      <c r="N34" s="63">
        <v>0</v>
      </c>
      <c r="O34" s="63"/>
      <c r="P34" s="64"/>
    </row>
    <row r="35" spans="1:17">
      <c r="B35" s="1" t="s">
        <v>129</v>
      </c>
      <c r="D35" s="76">
        <v>2318</v>
      </c>
      <c r="E35" s="76" t="s">
        <v>198</v>
      </c>
      <c r="F35" s="76">
        <v>1504</v>
      </c>
      <c r="G35" s="76" t="s">
        <v>74</v>
      </c>
      <c r="H35" s="76">
        <v>55</v>
      </c>
      <c r="I35" s="76" t="s">
        <v>74</v>
      </c>
      <c r="J35" s="76">
        <v>662</v>
      </c>
      <c r="K35" s="76" t="s">
        <v>74</v>
      </c>
      <c r="L35" s="76">
        <v>97</v>
      </c>
      <c r="M35" s="76" t="s">
        <v>74</v>
      </c>
      <c r="N35" s="63">
        <v>0</v>
      </c>
      <c r="O35" s="63"/>
      <c r="P35" s="64"/>
    </row>
    <row r="36" spans="1:17">
      <c r="B36" s="1" t="s">
        <v>103</v>
      </c>
      <c r="D36" s="76">
        <v>3992</v>
      </c>
      <c r="E36" s="76" t="s">
        <v>198</v>
      </c>
      <c r="F36" s="76">
        <v>2265</v>
      </c>
      <c r="G36" s="76" t="s">
        <v>198</v>
      </c>
      <c r="H36" s="76">
        <v>756</v>
      </c>
      <c r="I36" s="76" t="s">
        <v>74</v>
      </c>
      <c r="J36" s="76">
        <v>971</v>
      </c>
      <c r="K36" s="76" t="s">
        <v>74</v>
      </c>
      <c r="L36" s="76">
        <v>0</v>
      </c>
      <c r="M36" s="76"/>
      <c r="N36" s="63">
        <v>0</v>
      </c>
      <c r="O36" s="63"/>
      <c r="P36" s="64"/>
    </row>
    <row r="37" spans="1:17">
      <c r="B37" s="1" t="s">
        <v>48</v>
      </c>
      <c r="D37" s="76">
        <v>1707</v>
      </c>
      <c r="E37" s="76" t="s">
        <v>198</v>
      </c>
      <c r="F37" s="76">
        <v>1051</v>
      </c>
      <c r="G37" s="76" t="s">
        <v>74</v>
      </c>
      <c r="H37" s="76">
        <v>196</v>
      </c>
      <c r="I37" s="76" t="s">
        <v>74</v>
      </c>
      <c r="J37" s="76">
        <v>442</v>
      </c>
      <c r="K37" s="76" t="s">
        <v>74</v>
      </c>
      <c r="L37" s="76">
        <v>18</v>
      </c>
      <c r="M37" s="76" t="s">
        <v>74</v>
      </c>
      <c r="N37" s="63">
        <v>0</v>
      </c>
      <c r="O37" s="63"/>
      <c r="P37" s="64"/>
    </row>
    <row r="38" spans="1:17">
      <c r="B38" s="1" t="s">
        <v>49</v>
      </c>
      <c r="D38" s="76">
        <v>7569</v>
      </c>
      <c r="E38" s="76" t="s">
        <v>198</v>
      </c>
      <c r="F38" s="76">
        <v>4470</v>
      </c>
      <c r="G38" s="76" t="s">
        <v>198</v>
      </c>
      <c r="H38" s="76">
        <v>1570</v>
      </c>
      <c r="I38" s="76" t="s">
        <v>74</v>
      </c>
      <c r="J38" s="76">
        <v>1239</v>
      </c>
      <c r="K38" s="76" t="s">
        <v>74</v>
      </c>
      <c r="L38" s="76">
        <v>290</v>
      </c>
      <c r="M38" s="76" t="s">
        <v>74</v>
      </c>
      <c r="N38" s="63">
        <v>0</v>
      </c>
      <c r="O38" s="64"/>
      <c r="P38" s="64"/>
    </row>
    <row r="39" spans="1:17" ht="14.25">
      <c r="B39" s="1" t="s">
        <v>153</v>
      </c>
      <c r="D39" s="76">
        <v>95</v>
      </c>
      <c r="E39" s="76" t="s">
        <v>74</v>
      </c>
      <c r="F39" s="76">
        <v>95</v>
      </c>
      <c r="G39" s="76" t="s">
        <v>74</v>
      </c>
      <c r="H39" s="63">
        <v>0</v>
      </c>
      <c r="I39" s="63"/>
      <c r="J39" s="63">
        <v>0</v>
      </c>
      <c r="K39" s="63"/>
      <c r="L39" s="63">
        <v>0</v>
      </c>
      <c r="M39" s="63"/>
      <c r="N39" s="63">
        <v>0</v>
      </c>
      <c r="O39" s="63"/>
      <c r="P39" s="64"/>
    </row>
    <row r="40" spans="1:17">
      <c r="B40" s="20" t="s">
        <v>29</v>
      </c>
      <c r="D40" s="76">
        <v>1452</v>
      </c>
      <c r="E40" s="172" t="s">
        <v>74</v>
      </c>
      <c r="F40" s="76">
        <v>668</v>
      </c>
      <c r="G40" s="76" t="s">
        <v>74</v>
      </c>
      <c r="H40" s="63">
        <v>152</v>
      </c>
      <c r="I40" s="63" t="s">
        <v>74</v>
      </c>
      <c r="J40" s="63">
        <v>0</v>
      </c>
      <c r="K40" s="63"/>
      <c r="L40" s="63">
        <v>0</v>
      </c>
      <c r="M40" s="63"/>
      <c r="N40" s="63">
        <v>632</v>
      </c>
      <c r="O40" s="64" t="s">
        <v>74</v>
      </c>
      <c r="P40" s="64"/>
    </row>
    <row r="41" spans="1:17" ht="6.95" customHeight="1">
      <c r="A41" s="6"/>
      <c r="B41" s="59"/>
      <c r="C41" s="6"/>
      <c r="D41" s="173"/>
      <c r="E41" s="173"/>
      <c r="F41" s="173"/>
      <c r="G41" s="173"/>
      <c r="H41" s="174"/>
      <c r="I41" s="174"/>
      <c r="J41" s="174"/>
      <c r="K41" s="174"/>
      <c r="L41" s="174"/>
      <c r="M41" s="174"/>
      <c r="N41" s="174"/>
      <c r="O41" s="181"/>
      <c r="P41" s="64"/>
    </row>
    <row r="42" spans="1:17" ht="6.95" customHeight="1">
      <c r="A42" s="7"/>
      <c r="B42" s="60"/>
      <c r="C42" s="7"/>
      <c r="D42" s="175"/>
      <c r="E42" s="175"/>
      <c r="F42" s="175"/>
      <c r="G42" s="175"/>
      <c r="H42" s="176"/>
      <c r="I42" s="176"/>
      <c r="J42" s="176"/>
      <c r="K42" s="176"/>
      <c r="L42" s="176"/>
      <c r="M42" s="176"/>
      <c r="N42" s="176"/>
      <c r="O42" s="181"/>
      <c r="P42" s="64"/>
    </row>
    <row r="43" spans="1:17">
      <c r="A43" s="215" t="s">
        <v>152</v>
      </c>
      <c r="B43" s="215"/>
      <c r="C43" s="215"/>
      <c r="D43" s="230" t="s">
        <v>171</v>
      </c>
      <c r="E43" s="230"/>
      <c r="F43" s="230"/>
      <c r="G43" s="230"/>
      <c r="H43" s="230"/>
      <c r="I43" s="230"/>
      <c r="J43" s="230"/>
      <c r="K43" s="230"/>
      <c r="L43" s="230"/>
      <c r="M43" s="153"/>
      <c r="N43" s="182"/>
      <c r="O43" s="180"/>
      <c r="P43" s="180"/>
    </row>
    <row r="44" spans="1:17" s="9" customFormat="1" ht="6" customHeight="1">
      <c r="A44" s="215"/>
      <c r="B44" s="215"/>
      <c r="C44" s="215"/>
      <c r="D44" s="74"/>
      <c r="E44" s="74"/>
      <c r="F44" s="74"/>
      <c r="G44" s="74"/>
      <c r="H44" s="74"/>
      <c r="I44" s="74"/>
      <c r="J44" s="74"/>
      <c r="K44" s="74"/>
      <c r="L44" s="74"/>
      <c r="M44" s="75"/>
      <c r="N44" s="182"/>
      <c r="O44" s="150"/>
      <c r="P44" s="150"/>
      <c r="Q44" s="82"/>
    </row>
    <row r="45" spans="1:17" s="9" customFormat="1">
      <c r="A45" s="215"/>
      <c r="B45" s="215"/>
      <c r="C45" s="215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75"/>
      <c r="O45" s="149"/>
      <c r="P45" s="149"/>
      <c r="Q45" s="82"/>
    </row>
    <row r="46" spans="1:17" s="9" customFormat="1" ht="12.75" customHeight="1">
      <c r="A46" s="215"/>
      <c r="B46" s="215"/>
      <c r="C46" s="215"/>
      <c r="D46" s="201" t="s">
        <v>0</v>
      </c>
      <c r="E46" s="145"/>
      <c r="F46" s="203" t="s">
        <v>156</v>
      </c>
      <c r="G46" s="203"/>
      <c r="H46" s="203"/>
      <c r="I46" s="203"/>
      <c r="J46" s="203"/>
      <c r="K46" s="203"/>
      <c r="L46" s="203"/>
      <c r="M46" s="148"/>
      <c r="N46" s="182"/>
      <c r="O46" s="149"/>
      <c r="P46" s="149"/>
      <c r="Q46" s="82"/>
    </row>
    <row r="47" spans="1:17" s="9" customFormat="1" ht="9" customHeight="1">
      <c r="A47" s="215"/>
      <c r="B47" s="215"/>
      <c r="C47" s="215"/>
      <c r="D47" s="201"/>
      <c r="E47" s="145"/>
      <c r="F47" s="140"/>
      <c r="G47" s="140"/>
      <c r="H47" s="140"/>
      <c r="I47" s="140"/>
      <c r="J47" s="140"/>
      <c r="K47" s="140"/>
      <c r="L47" s="140"/>
      <c r="M47" s="156"/>
      <c r="N47" s="66"/>
      <c r="O47" s="149"/>
      <c r="P47" s="149"/>
      <c r="Q47" s="82"/>
    </row>
    <row r="48" spans="1:17" s="9" customFormat="1">
      <c r="A48" s="215"/>
      <c r="B48" s="215"/>
      <c r="C48" s="215"/>
      <c r="D48" s="201"/>
      <c r="E48" s="145"/>
      <c r="F48" s="156"/>
      <c r="G48" s="156"/>
      <c r="H48" s="156"/>
      <c r="I48" s="156"/>
      <c r="J48" s="156"/>
      <c r="K48" s="156"/>
      <c r="L48" s="156"/>
      <c r="M48" s="156"/>
      <c r="N48" s="66"/>
      <c r="O48" s="149"/>
      <c r="P48" s="149"/>
      <c r="Q48" s="82"/>
    </row>
    <row r="49" spans="1:16" ht="31.5" customHeight="1">
      <c r="A49" s="215"/>
      <c r="B49" s="215"/>
      <c r="C49" s="215"/>
      <c r="D49" s="201"/>
      <c r="E49" s="145"/>
      <c r="F49" s="166" t="s">
        <v>199</v>
      </c>
      <c r="G49" s="145"/>
      <c r="H49" s="166" t="s">
        <v>200</v>
      </c>
      <c r="I49" s="145"/>
      <c r="J49" s="145" t="s">
        <v>104</v>
      </c>
      <c r="K49" s="145"/>
      <c r="L49" s="145" t="s">
        <v>108</v>
      </c>
      <c r="M49" s="145"/>
    </row>
    <row r="50" spans="1:16" ht="6.95" customHeight="1">
      <c r="A50" s="6"/>
      <c r="B50" s="6"/>
      <c r="C50" s="6"/>
      <c r="D50" s="74"/>
      <c r="E50" s="74"/>
      <c r="F50" s="74"/>
      <c r="G50" s="74"/>
      <c r="H50" s="74"/>
      <c r="I50" s="74"/>
      <c r="J50" s="74"/>
      <c r="K50" s="74"/>
      <c r="L50" s="74"/>
      <c r="M50" s="75"/>
    </row>
    <row r="51" spans="1:16" ht="6.95" customHeight="1"/>
    <row r="52" spans="1:16">
      <c r="A52" s="216" t="s">
        <v>0</v>
      </c>
      <c r="B52" s="216"/>
      <c r="C52" s="216"/>
      <c r="D52" s="67">
        <f>SUM(D53:D58)</f>
        <v>100.00099507438181</v>
      </c>
      <c r="E52" s="67"/>
      <c r="F52" s="67">
        <f>SUM(F53:F58)</f>
        <v>100</v>
      </c>
      <c r="G52" s="67"/>
      <c r="H52" s="67">
        <f>SUM(H53:H58)</f>
        <v>100</v>
      </c>
      <c r="I52" s="67"/>
      <c r="J52" s="67">
        <f>SUM(J53:J58)</f>
        <v>100</v>
      </c>
      <c r="K52" s="67"/>
      <c r="L52" s="67">
        <f>SUM(L53:L58)</f>
        <v>100</v>
      </c>
      <c r="M52" s="67"/>
      <c r="O52" s="67"/>
      <c r="P52" s="64"/>
    </row>
    <row r="53" spans="1:16">
      <c r="B53" s="1" t="s">
        <v>47</v>
      </c>
      <c r="D53" s="65">
        <f>D16/(D$15-D$22)*100</f>
        <v>20.352256331160753</v>
      </c>
      <c r="E53" s="65"/>
      <c r="F53" s="65">
        <f>F16/(F$15-F$22)*100</f>
        <v>13.226899041137278</v>
      </c>
      <c r="G53" s="65"/>
      <c r="H53" s="65">
        <f>H16/(H$15-H$22)*100</f>
        <v>35.038507736875573</v>
      </c>
      <c r="I53" s="65"/>
      <c r="J53" s="65">
        <f>J16/(J$15-J$22)*100</f>
        <v>27.74058577405858</v>
      </c>
      <c r="K53" s="65"/>
      <c r="L53" s="65">
        <f>L16/(L$15-L$22)*100</f>
        <v>44.465558194774346</v>
      </c>
      <c r="M53" s="65"/>
      <c r="O53" s="65"/>
      <c r="P53" s="64"/>
    </row>
    <row r="54" spans="1:16">
      <c r="B54" s="1" t="s">
        <v>129</v>
      </c>
      <c r="D54" s="65">
        <f t="shared" ref="D54:F58" si="0">D17/(D$15-D$22)*100</f>
        <v>9.9825861983183248</v>
      </c>
      <c r="E54" s="65"/>
      <c r="F54" s="65">
        <f t="shared" si="0"/>
        <v>12.236233243754672</v>
      </c>
      <c r="G54" s="65"/>
      <c r="H54" s="65">
        <f t="shared" ref="H54" si="1">H17/(H$15-H$22)*100</f>
        <v>0.89733625379778137</v>
      </c>
      <c r="I54" s="65"/>
      <c r="J54" s="65">
        <f t="shared" ref="J54" si="2">J17/(J$15-J$22)*100</f>
        <v>8.4571129707112966</v>
      </c>
      <c r="K54" s="65"/>
      <c r="L54" s="65">
        <f t="shared" ref="L54" si="3">L17/(L$15-L$22)*100</f>
        <v>14.085510688836104</v>
      </c>
      <c r="M54" s="65"/>
      <c r="O54" s="65"/>
      <c r="P54" s="64"/>
    </row>
    <row r="55" spans="1:16">
      <c r="B55" s="1" t="s">
        <v>103</v>
      </c>
      <c r="D55" s="65">
        <f t="shared" si="0"/>
        <v>18.966117717299369</v>
      </c>
      <c r="E55" s="65"/>
      <c r="F55" s="65">
        <f t="shared" si="0"/>
        <v>17.817672968976101</v>
      </c>
      <c r="G55" s="65"/>
      <c r="H55" s="65">
        <f t="shared" ref="H55" si="4">H18/(H$15-H$22)*100</f>
        <v>15.805836218469583</v>
      </c>
      <c r="I55" s="65"/>
      <c r="J55" s="65">
        <f t="shared" ref="J55" si="5">J18/(J$15-J$22)*100</f>
        <v>28.551255230125523</v>
      </c>
      <c r="K55" s="65"/>
      <c r="L55" s="65">
        <f t="shared" ref="L55" si="6">L18/(L$15-L$22)*100</f>
        <v>3.7767220902612828</v>
      </c>
      <c r="M55" s="65"/>
      <c r="O55" s="65"/>
      <c r="P55" s="64"/>
    </row>
    <row r="56" spans="1:16">
      <c r="B56" s="1" t="s">
        <v>48</v>
      </c>
      <c r="D56" s="65">
        <f t="shared" si="0"/>
        <v>13.333996716254539</v>
      </c>
      <c r="E56" s="65"/>
      <c r="F56" s="65">
        <f t="shared" si="0"/>
        <v>16.696614562628206</v>
      </c>
      <c r="G56" s="65"/>
      <c r="H56" s="65">
        <f t="shared" ref="H56" si="7">H19/(H$15-H$22)*100</f>
        <v>4.0344803221931747</v>
      </c>
      <c r="I56" s="65"/>
      <c r="J56" s="65">
        <f t="shared" ref="J56" si="8">J19/(J$15-J$22)*100</f>
        <v>12.086820083682008</v>
      </c>
      <c r="K56" s="65"/>
      <c r="L56" s="65">
        <f t="shared" ref="L56" si="9">L19/(L$15-L$22)*100</f>
        <v>0.42755344418052255</v>
      </c>
      <c r="M56" s="65"/>
      <c r="O56" s="65"/>
      <c r="P56" s="64"/>
    </row>
    <row r="57" spans="1:16">
      <c r="B57" s="1" t="s">
        <v>49</v>
      </c>
      <c r="D57" s="65">
        <f t="shared" si="0"/>
        <v>36.285387332703117</v>
      </c>
      <c r="E57" s="65"/>
      <c r="F57" s="65">
        <f t="shared" si="0"/>
        <v>38.5930319461892</v>
      </c>
      <c r="G57" s="65"/>
      <c r="H57" s="65">
        <f t="shared" ref="H57" si="10">H20/(H$15-H$22)*100</f>
        <v>42.902564827245101</v>
      </c>
      <c r="I57" s="65"/>
      <c r="J57" s="65">
        <f t="shared" ref="J57" si="11">J20/(J$15-J$22)*100</f>
        <v>23.164225941422593</v>
      </c>
      <c r="K57" s="65"/>
      <c r="L57" s="65">
        <f t="shared" ref="L57" si="12">L20/(L$15-L$22)*100</f>
        <v>37.244655581947747</v>
      </c>
      <c r="M57" s="65"/>
      <c r="O57" s="65"/>
      <c r="P57" s="64"/>
    </row>
    <row r="58" spans="1:16" ht="14.25">
      <c r="B58" s="1" t="s">
        <v>153</v>
      </c>
      <c r="D58" s="65">
        <f t="shared" si="0"/>
        <v>1.0806507786457038</v>
      </c>
      <c r="E58" s="65"/>
      <c r="F58" s="65">
        <f t="shared" si="0"/>
        <v>1.4295482373145483</v>
      </c>
      <c r="G58" s="65"/>
      <c r="H58" s="65">
        <f t="shared" ref="H58" si="13">H21/(H$15-H$22)*100</f>
        <v>1.3212746414187804</v>
      </c>
      <c r="I58" s="65"/>
      <c r="J58" s="65">
        <f t="shared" ref="J58" si="14">J21/(J$15-J$22)*100</f>
        <v>0</v>
      </c>
      <c r="K58" s="63"/>
      <c r="L58" s="65">
        <f t="shared" ref="L58" si="15">L21/(L$15-L$22)*100</f>
        <v>0</v>
      </c>
      <c r="M58" s="63"/>
      <c r="O58" s="65"/>
      <c r="P58" s="64"/>
    </row>
    <row r="59" spans="1:16" ht="6.95" customHeight="1">
      <c r="B59" s="20"/>
      <c r="D59" s="76"/>
      <c r="E59" s="76"/>
      <c r="F59" s="76"/>
      <c r="G59" s="76"/>
      <c r="H59" s="76"/>
      <c r="I59" s="76"/>
      <c r="J59" s="76"/>
      <c r="K59" s="76"/>
      <c r="L59" s="76"/>
      <c r="M59" s="76"/>
      <c r="O59" s="76"/>
      <c r="P59" s="64"/>
    </row>
    <row r="60" spans="1:16">
      <c r="A60" s="29" t="s">
        <v>155</v>
      </c>
      <c r="B60" s="29"/>
      <c r="D60" s="67">
        <f>SUM(D61:D66)</f>
        <v>100.00258141125752</v>
      </c>
      <c r="E60" s="67"/>
      <c r="F60" s="67">
        <f>SUM(F61:F66)</f>
        <v>100</v>
      </c>
      <c r="G60" s="67"/>
      <c r="H60" s="67">
        <f>SUM(H61:H66)</f>
        <v>100</v>
      </c>
      <c r="I60" s="67"/>
      <c r="J60" s="67">
        <f>SUM(J61:J66)</f>
        <v>100</v>
      </c>
      <c r="K60" s="67"/>
      <c r="L60" s="67">
        <f>SUM(L61:L66)</f>
        <v>100</v>
      </c>
      <c r="M60" s="67"/>
      <c r="O60" s="67"/>
      <c r="P60" s="64"/>
    </row>
    <row r="61" spans="1:16">
      <c r="B61" s="1" t="s">
        <v>47</v>
      </c>
      <c r="D61" s="65">
        <f>D25/(D$24-D$31)*100</f>
        <v>16.930185732539979</v>
      </c>
      <c r="E61" s="65"/>
      <c r="F61" s="65">
        <f>F25/(F$24-F$31)*100</f>
        <v>11.301309357884612</v>
      </c>
      <c r="G61" s="65"/>
      <c r="H61" s="65">
        <f>H25/(H$24-H$31)*100</f>
        <v>27.357558458667253</v>
      </c>
      <c r="I61" s="65"/>
      <c r="J61" s="65">
        <f>J25/(J$24-J$31)*100</f>
        <v>27.8014574453458</v>
      </c>
      <c r="K61" s="65"/>
      <c r="L61" s="65">
        <f>L25/(L$24-L$31)*100</f>
        <v>29.887558940877767</v>
      </c>
      <c r="M61" s="65"/>
      <c r="O61" s="65"/>
      <c r="P61" s="64"/>
    </row>
    <row r="62" spans="1:16">
      <c r="B62" s="1" t="s">
        <v>129</v>
      </c>
      <c r="D62" s="65">
        <f t="shared" ref="D62:F66" si="16">D26/(D$24-D$31)*100</f>
        <v>9.9565032203105428</v>
      </c>
      <c r="E62" s="65"/>
      <c r="F62" s="65">
        <f t="shared" si="16"/>
        <v>12.153275357766828</v>
      </c>
      <c r="G62" s="65"/>
      <c r="H62" s="65">
        <f t="shared" ref="H62" si="17">H26/(H$24-H$31)*100</f>
        <v>0.79042705017016135</v>
      </c>
      <c r="I62" s="65"/>
      <c r="J62" s="65">
        <f t="shared" ref="J62" si="18">J26/(J$24-J$31)*100</f>
        <v>6.5653787982950647</v>
      </c>
      <c r="K62" s="65"/>
      <c r="L62" s="65">
        <f t="shared" ref="L62" si="19">L26/(L$24-L$31)*100</f>
        <v>17.990569459557491</v>
      </c>
      <c r="M62" s="65"/>
      <c r="O62" s="65"/>
      <c r="P62" s="64"/>
    </row>
    <row r="63" spans="1:16">
      <c r="B63" s="1" t="s">
        <v>103</v>
      </c>
      <c r="D63" s="65">
        <f t="shared" si="16"/>
        <v>19.448352414264878</v>
      </c>
      <c r="E63" s="65"/>
      <c r="F63" s="65">
        <f t="shared" si="16"/>
        <v>17.549714375453956</v>
      </c>
      <c r="G63" s="65"/>
      <c r="H63" s="65">
        <f t="shared" ref="H63" si="20">H27/(H$24-H$31)*100</f>
        <v>16.258645295861236</v>
      </c>
      <c r="I63" s="65"/>
      <c r="J63" s="65">
        <f t="shared" ref="J63" si="21">J27/(J$24-J$31)*100</f>
        <v>30.853842980888217</v>
      </c>
      <c r="K63" s="65"/>
      <c r="L63" s="65">
        <f t="shared" ref="L63" si="22">L27/(L$24-L$31)*100</f>
        <v>5.7671381936887922</v>
      </c>
      <c r="M63" s="65"/>
      <c r="O63" s="65"/>
      <c r="P63" s="64"/>
    </row>
    <row r="64" spans="1:16">
      <c r="B64" s="1" t="s">
        <v>48</v>
      </c>
      <c r="D64" s="65">
        <f t="shared" si="16"/>
        <v>15.092220917175419</v>
      </c>
      <c r="E64" s="65"/>
      <c r="F64" s="65">
        <f t="shared" si="16"/>
        <v>18.548909522781258</v>
      </c>
      <c r="G64" s="65"/>
      <c r="H64" s="65">
        <f t="shared" ref="H64" si="23">H28/(H$24-H$31)*100</f>
        <v>4.1168075529695907</v>
      </c>
      <c r="I64" s="65"/>
      <c r="J64" s="65">
        <f t="shared" ref="J64" si="24">J28/(J$24-J$31)*100</f>
        <v>12.848893166506256</v>
      </c>
      <c r="K64" s="65"/>
      <c r="L64" s="65">
        <f t="shared" ref="L64" si="25">L28/(L$24-L$31)*100</f>
        <v>0</v>
      </c>
      <c r="M64" s="65"/>
      <c r="O64" s="65"/>
      <c r="P64" s="64"/>
    </row>
    <row r="65" spans="1:16">
      <c r="B65" s="1" t="s">
        <v>49</v>
      </c>
      <c r="D65" s="65">
        <f t="shared" si="16"/>
        <v>37.296229848858367</v>
      </c>
      <c r="E65" s="65"/>
      <c r="F65" s="65">
        <f t="shared" si="16"/>
        <v>38.868494925502048</v>
      </c>
      <c r="G65" s="65"/>
      <c r="H65" s="65">
        <f t="shared" ref="H65" si="26">H29/(H$24-H$31)*100</f>
        <v>49.423646942584263</v>
      </c>
      <c r="I65" s="65"/>
      <c r="J65" s="65">
        <f t="shared" ref="J65" si="27">J29/(J$24-J$31)*100</f>
        <v>21.930427608964663</v>
      </c>
      <c r="K65" s="65"/>
      <c r="L65" s="65">
        <f t="shared" ref="L65" si="28">L29/(L$24-L$31)*100</f>
        <v>46.354733405875955</v>
      </c>
      <c r="M65" s="65"/>
      <c r="N65" s="110"/>
      <c r="O65" s="65"/>
      <c r="P65" s="64"/>
    </row>
    <row r="66" spans="1:16" ht="14.25">
      <c r="B66" s="1" t="s">
        <v>153</v>
      </c>
      <c r="D66" s="65">
        <f t="shared" si="16"/>
        <v>1.2790892781083418</v>
      </c>
      <c r="E66" s="65"/>
      <c r="F66" s="65">
        <f t="shared" si="16"/>
        <v>1.5782964606112955</v>
      </c>
      <c r="G66" s="65"/>
      <c r="H66" s="65">
        <f t="shared" ref="H66" si="29">H30/(H$24-H$31)*100</f>
        <v>2.0529146997475025</v>
      </c>
      <c r="I66" s="63"/>
      <c r="J66" s="65">
        <f t="shared" ref="J66" si="30">J30/(J$24-J$31)*100</f>
        <v>0</v>
      </c>
      <c r="K66" s="63"/>
      <c r="L66" s="65">
        <f t="shared" ref="L66" si="31">L30/(L$24-L$31)*100</f>
        <v>0</v>
      </c>
      <c r="M66" s="63"/>
      <c r="N66" s="63"/>
      <c r="O66" s="63"/>
      <c r="P66" s="64"/>
    </row>
    <row r="67" spans="1:16" ht="6.95" customHeight="1">
      <c r="B67" s="20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64"/>
    </row>
    <row r="68" spans="1:16">
      <c r="A68" s="29" t="s">
        <v>147</v>
      </c>
      <c r="B68" s="29"/>
      <c r="D68" s="67">
        <f>SUM(D69:D74)</f>
        <v>99.995655573898674</v>
      </c>
      <c r="E68" s="67"/>
      <c r="F68" s="67">
        <f>SUM(F69:F74)</f>
        <v>100</v>
      </c>
      <c r="G68" s="67"/>
      <c r="H68" s="67">
        <f>SUM(H69:H74)</f>
        <v>100</v>
      </c>
      <c r="I68" s="67"/>
      <c r="J68" s="67">
        <f>SUM(J69:J74)</f>
        <v>100</v>
      </c>
      <c r="K68" s="67"/>
      <c r="L68" s="67">
        <f>SUM(L69:L74)</f>
        <v>100</v>
      </c>
      <c r="M68" s="67"/>
      <c r="N68" s="111"/>
      <c r="O68" s="67"/>
      <c r="P68" s="64"/>
    </row>
    <row r="69" spans="1:16">
      <c r="B69" s="1" t="s">
        <v>47</v>
      </c>
      <c r="D69" s="65">
        <f>D34/(D$33-D$40)*100</f>
        <v>31.870709879224957</v>
      </c>
      <c r="E69" s="65"/>
      <c r="F69" s="65">
        <f>F34/(F$33-F$40)*100</f>
        <v>21.438138288967018</v>
      </c>
      <c r="G69" s="65"/>
      <c r="H69" s="65">
        <f>H34/(H$33-H$40)*100</f>
        <v>48.909595559080095</v>
      </c>
      <c r="I69" s="65"/>
      <c r="J69" s="65">
        <f>J34/(J$33-J$40)*100</f>
        <v>27.54700480979449</v>
      </c>
      <c r="K69" s="65"/>
      <c r="L69" s="65">
        <f>L34/(L$33-L$40)*100</f>
        <v>72.126634549208532</v>
      </c>
      <c r="M69" s="65"/>
      <c r="N69" s="110"/>
      <c r="O69" s="65"/>
      <c r="P69" s="64"/>
    </row>
    <row r="70" spans="1:16">
      <c r="B70" s="1" t="s">
        <v>129</v>
      </c>
      <c r="D70" s="65">
        <f t="shared" ref="D70:F74" si="32">D35/(D$33-D$40)*100</f>
        <v>10.070379702841254</v>
      </c>
      <c r="E70" s="65"/>
      <c r="F70" s="65">
        <f t="shared" si="32"/>
        <v>12.589988280596016</v>
      </c>
      <c r="G70" s="65"/>
      <c r="H70" s="65">
        <f t="shared" ref="H70" si="33">H35/(H$33-H$40)*100</f>
        <v>1.0904044409199047</v>
      </c>
      <c r="I70" s="65"/>
      <c r="J70" s="65">
        <f t="shared" ref="J70" si="34">J35/(J$33-J$40)*100</f>
        <v>14.473108876257104</v>
      </c>
      <c r="K70" s="65"/>
      <c r="L70" s="65">
        <f t="shared" ref="L70" si="35">L35/(L$33-L$40)*100</f>
        <v>6.6758430832759812</v>
      </c>
      <c r="M70" s="65"/>
      <c r="N70" s="63"/>
      <c r="O70" s="65"/>
      <c r="P70" s="64"/>
    </row>
    <row r="71" spans="1:16">
      <c r="B71" s="1" t="s">
        <v>103</v>
      </c>
      <c r="D71" s="65">
        <f t="shared" si="32"/>
        <v>17.34294899643757</v>
      </c>
      <c r="E71" s="65"/>
      <c r="F71" s="65">
        <f t="shared" si="32"/>
        <v>18.960321446509294</v>
      </c>
      <c r="G71" s="65"/>
      <c r="H71" s="65">
        <f t="shared" ref="H71" si="36">H36/(H$33-H$40)*100</f>
        <v>14.988104678826328</v>
      </c>
      <c r="I71" s="65"/>
      <c r="J71" s="65">
        <f t="shared" ref="J71" si="37">J36/(J$33-J$40)*100</f>
        <v>21.228683865325753</v>
      </c>
      <c r="K71" s="65"/>
      <c r="L71" s="65">
        <f t="shared" ref="L71" si="38">L36/(L$33-L$40)*100</f>
        <v>0</v>
      </c>
      <c r="M71" s="65"/>
      <c r="N71" s="110"/>
      <c r="O71" s="65"/>
      <c r="P71" s="64"/>
    </row>
    <row r="72" spans="1:16">
      <c r="B72" s="1" t="s">
        <v>48</v>
      </c>
      <c r="D72" s="65">
        <f t="shared" si="32"/>
        <v>7.4159353549396121</v>
      </c>
      <c r="E72" s="65"/>
      <c r="F72" s="65">
        <f t="shared" si="32"/>
        <v>8.7979239912941569</v>
      </c>
      <c r="G72" s="65"/>
      <c r="H72" s="65">
        <f t="shared" ref="H72" si="39">H37/(H$33-H$40)*100</f>
        <v>3.8858049167327517</v>
      </c>
      <c r="I72" s="65"/>
      <c r="J72" s="65">
        <f t="shared" ref="J72" si="40">J37/(J$33-J$40)*100</f>
        <v>9.663314385658067</v>
      </c>
      <c r="K72" s="65"/>
      <c r="L72" s="65">
        <f t="shared" ref="L72" si="41">L37/(L$33-L$40)*100</f>
        <v>1.2388162422573985</v>
      </c>
      <c r="M72" s="65"/>
      <c r="N72" s="63"/>
      <c r="O72" s="65"/>
      <c r="P72" s="64"/>
    </row>
    <row r="73" spans="1:16">
      <c r="B73" s="1" t="s">
        <v>49</v>
      </c>
      <c r="D73" s="65">
        <f t="shared" si="32"/>
        <v>32.882961160830654</v>
      </c>
      <c r="E73" s="65"/>
      <c r="F73" s="65">
        <f t="shared" si="32"/>
        <v>37.418382722250129</v>
      </c>
      <c r="G73" s="65"/>
      <c r="H73" s="65">
        <f t="shared" ref="H73" si="42">H38/(H$33-H$40)*100</f>
        <v>31.126090404440919</v>
      </c>
      <c r="I73" s="65"/>
      <c r="J73" s="65">
        <f t="shared" ref="J73" si="43">J38/(J$33-J$40)*100</f>
        <v>27.087888062964581</v>
      </c>
      <c r="K73" s="65"/>
      <c r="L73" s="65">
        <f t="shared" ref="L73" si="44">L38/(L$33-L$40)*100</f>
        <v>19.958706125258086</v>
      </c>
      <c r="M73" s="65"/>
      <c r="N73" s="63"/>
      <c r="O73" s="65"/>
      <c r="P73" s="64"/>
    </row>
    <row r="74" spans="1:16" ht="14.25">
      <c r="B74" s="1" t="s">
        <v>153</v>
      </c>
      <c r="D74" s="65">
        <f t="shared" si="32"/>
        <v>0.41272047962464159</v>
      </c>
      <c r="E74" s="65"/>
      <c r="F74" s="65">
        <f t="shared" si="32"/>
        <v>0.79524527038339188</v>
      </c>
      <c r="G74" s="65"/>
      <c r="H74" s="65">
        <f t="shared" ref="H74" si="45">H39/(H$33-H$40)*100</f>
        <v>0</v>
      </c>
      <c r="I74" s="65"/>
      <c r="J74" s="65">
        <f t="shared" ref="J74" si="46">J39/(J$33-J$40)*100</f>
        <v>0</v>
      </c>
      <c r="K74" s="63"/>
      <c r="L74" s="65">
        <f t="shared" ref="L74" si="47">L39/(L$33-L$40)*100</f>
        <v>0</v>
      </c>
      <c r="M74" s="63"/>
      <c r="N74" s="63"/>
      <c r="O74" s="65"/>
      <c r="P74" s="64"/>
    </row>
    <row r="75" spans="1:16" ht="6.95" customHeight="1" thickBot="1">
      <c r="A75" s="2"/>
      <c r="B75" s="2"/>
      <c r="C75" s="2"/>
      <c r="D75" s="81"/>
      <c r="E75" s="81"/>
      <c r="F75" s="81"/>
      <c r="G75" s="81"/>
      <c r="H75" s="81"/>
      <c r="I75" s="81"/>
      <c r="J75" s="81"/>
      <c r="K75" s="81"/>
      <c r="L75" s="81"/>
      <c r="M75" s="75"/>
    </row>
    <row r="76" spans="1:16" ht="6.95" customHeight="1">
      <c r="A76" s="9"/>
      <c r="B76" s="9"/>
      <c r="C76" s="9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</row>
    <row r="77" spans="1:16">
      <c r="A77" s="10" t="s">
        <v>42</v>
      </c>
      <c r="B77" s="19">
        <v>1</v>
      </c>
      <c r="C77" s="214" t="s">
        <v>71</v>
      </c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</row>
    <row r="78" spans="1:16">
      <c r="A78" s="9"/>
      <c r="B78" s="19">
        <v>2</v>
      </c>
      <c r="C78" s="214" t="s">
        <v>166</v>
      </c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</row>
    <row r="79" spans="1:16">
      <c r="A79" s="9"/>
      <c r="B79" s="24">
        <v>0</v>
      </c>
      <c r="C79" s="214" t="s">
        <v>36</v>
      </c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</row>
    <row r="80" spans="1:16">
      <c r="A80" s="9"/>
      <c r="B80" s="12" t="s">
        <v>74</v>
      </c>
      <c r="C80" s="214" t="s">
        <v>161</v>
      </c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</row>
    <row r="81" spans="4:14">
      <c r="D81" s="106"/>
      <c r="E81" s="106"/>
      <c r="F81" s="106"/>
      <c r="G81" s="106"/>
      <c r="H81" s="106"/>
      <c r="I81" s="106"/>
      <c r="J81" s="106"/>
      <c r="K81" s="106"/>
      <c r="L81" s="106"/>
      <c r="M81" s="106"/>
      <c r="N81" s="106"/>
    </row>
    <row r="82" spans="4:14">
      <c r="D82" s="144"/>
      <c r="E82" s="144"/>
      <c r="F82" s="144"/>
      <c r="G82" s="144"/>
      <c r="H82" s="144"/>
      <c r="I82" s="144"/>
      <c r="J82" s="144"/>
      <c r="K82" s="144"/>
      <c r="L82" s="144"/>
      <c r="M82" s="144"/>
    </row>
    <row r="83" spans="4:14">
      <c r="D83" s="144"/>
      <c r="E83" s="144"/>
      <c r="F83" s="144"/>
      <c r="G83" s="144"/>
      <c r="H83" s="144"/>
      <c r="I83" s="144"/>
      <c r="J83" s="144"/>
      <c r="K83" s="144"/>
      <c r="L83" s="144"/>
      <c r="M83" s="144"/>
    </row>
    <row r="84" spans="4:14">
      <c r="D84" s="144"/>
      <c r="E84" s="144"/>
      <c r="F84" s="144"/>
      <c r="G84" s="144"/>
      <c r="H84" s="144"/>
      <c r="I84" s="144"/>
      <c r="J84" s="144"/>
      <c r="K84" s="144"/>
      <c r="L84" s="144"/>
      <c r="M84" s="144"/>
    </row>
    <row r="85" spans="4:14">
      <c r="D85" s="144"/>
      <c r="E85" s="144"/>
      <c r="F85" s="144"/>
      <c r="G85" s="144"/>
      <c r="H85" s="144"/>
      <c r="I85" s="144"/>
      <c r="J85" s="144"/>
      <c r="K85" s="144"/>
      <c r="L85" s="144"/>
      <c r="M85" s="144"/>
    </row>
    <row r="86" spans="4:14">
      <c r="D86" s="144"/>
      <c r="E86" s="144"/>
      <c r="F86" s="144"/>
      <c r="G86" s="144"/>
      <c r="H86" s="144"/>
      <c r="I86" s="144"/>
      <c r="J86" s="144"/>
      <c r="K86" s="144"/>
      <c r="L86" s="144"/>
      <c r="M86" s="144"/>
    </row>
    <row r="87" spans="4:14">
      <c r="D87" s="144"/>
      <c r="E87" s="144"/>
      <c r="F87" s="144"/>
      <c r="G87" s="144"/>
      <c r="H87" s="144"/>
      <c r="I87" s="144"/>
      <c r="J87" s="144"/>
      <c r="K87" s="144"/>
      <c r="L87" s="144"/>
      <c r="M87" s="144"/>
    </row>
    <row r="88" spans="4:14">
      <c r="D88" s="144"/>
      <c r="E88" s="144"/>
      <c r="F88" s="144"/>
      <c r="G88" s="144"/>
      <c r="H88" s="144"/>
      <c r="I88" s="144"/>
      <c r="J88" s="144"/>
      <c r="K88" s="144"/>
      <c r="L88" s="144"/>
      <c r="M88" s="144"/>
    </row>
    <row r="89" spans="4:14">
      <c r="D89" s="144"/>
      <c r="E89" s="144"/>
      <c r="F89" s="144"/>
      <c r="G89" s="144"/>
      <c r="H89" s="144"/>
      <c r="I89" s="144"/>
      <c r="J89" s="144"/>
      <c r="K89" s="144"/>
      <c r="L89" s="144"/>
      <c r="M89" s="144"/>
    </row>
    <row r="90" spans="4:14">
      <c r="D90" s="144"/>
      <c r="E90" s="144"/>
      <c r="F90" s="144"/>
      <c r="G90" s="144"/>
      <c r="H90" s="144"/>
      <c r="I90" s="144"/>
      <c r="J90" s="144"/>
      <c r="K90" s="144"/>
      <c r="L90" s="144"/>
      <c r="M90" s="144"/>
    </row>
    <row r="91" spans="4:14">
      <c r="D91" s="144"/>
      <c r="E91" s="144"/>
      <c r="F91" s="144"/>
      <c r="G91" s="144"/>
      <c r="H91" s="144"/>
      <c r="I91" s="144"/>
      <c r="J91" s="144"/>
      <c r="K91" s="144"/>
      <c r="L91" s="144"/>
      <c r="M91" s="144"/>
    </row>
    <row r="92" spans="4:14">
      <c r="D92" s="144"/>
      <c r="E92" s="144"/>
      <c r="F92" s="144"/>
      <c r="G92" s="144"/>
      <c r="H92" s="144"/>
      <c r="I92" s="144"/>
      <c r="J92" s="144"/>
      <c r="K92" s="144"/>
      <c r="L92" s="144"/>
      <c r="M92" s="144"/>
    </row>
    <row r="93" spans="4:14">
      <c r="D93" s="144"/>
      <c r="E93" s="144"/>
      <c r="F93" s="144"/>
      <c r="G93" s="144"/>
      <c r="H93" s="144"/>
      <c r="I93" s="144"/>
      <c r="J93" s="144"/>
      <c r="K93" s="144"/>
      <c r="L93" s="144"/>
      <c r="M93" s="144"/>
    </row>
    <row r="94" spans="4:14">
      <c r="D94" s="144"/>
      <c r="E94" s="144"/>
      <c r="F94" s="144"/>
      <c r="G94" s="144"/>
      <c r="H94" s="144"/>
      <c r="I94" s="144"/>
      <c r="J94" s="144"/>
      <c r="K94" s="144"/>
      <c r="L94" s="144"/>
      <c r="M94" s="144"/>
    </row>
    <row r="95" spans="4:14">
      <c r="D95" s="144"/>
      <c r="E95" s="144"/>
      <c r="F95" s="144"/>
      <c r="G95" s="144"/>
      <c r="H95" s="144"/>
      <c r="I95" s="144"/>
      <c r="J95" s="144"/>
      <c r="K95" s="144"/>
      <c r="L95" s="144"/>
      <c r="M95" s="144"/>
    </row>
    <row r="96" spans="4:14">
      <c r="D96" s="144"/>
      <c r="E96" s="144"/>
      <c r="F96" s="144"/>
      <c r="G96" s="144"/>
      <c r="H96" s="144"/>
      <c r="I96" s="144"/>
      <c r="J96" s="144"/>
      <c r="K96" s="144"/>
      <c r="L96" s="144"/>
      <c r="M96" s="144"/>
    </row>
    <row r="97" spans="4:13">
      <c r="D97" s="144"/>
      <c r="E97" s="144"/>
      <c r="F97" s="144"/>
      <c r="G97" s="144"/>
      <c r="H97" s="144"/>
      <c r="I97" s="144"/>
      <c r="J97" s="144"/>
      <c r="K97" s="144"/>
      <c r="L97" s="144"/>
      <c r="M97" s="144"/>
    </row>
    <row r="98" spans="4:13">
      <c r="D98" s="144"/>
      <c r="E98" s="144"/>
      <c r="F98" s="144"/>
      <c r="G98" s="144"/>
      <c r="H98" s="144"/>
      <c r="I98" s="144"/>
      <c r="J98" s="144"/>
      <c r="K98" s="144"/>
      <c r="L98" s="144"/>
      <c r="M98" s="144"/>
    </row>
    <row r="99" spans="4:13">
      <c r="D99" s="144"/>
      <c r="E99" s="144"/>
      <c r="F99" s="144"/>
      <c r="G99" s="144"/>
      <c r="H99" s="144"/>
      <c r="I99" s="144"/>
      <c r="J99" s="144"/>
      <c r="K99" s="144"/>
      <c r="L99" s="144"/>
      <c r="M99" s="144"/>
    </row>
    <row r="100" spans="4:13"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</row>
    <row r="101" spans="4:13"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</row>
    <row r="102" spans="4:13"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</row>
    <row r="103" spans="4:13"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</row>
    <row r="104" spans="4:13"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</row>
    <row r="105" spans="4:13"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</row>
    <row r="106" spans="4:13"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</row>
  </sheetData>
  <mergeCells count="17">
    <mergeCell ref="D46:D49"/>
    <mergeCell ref="C79:N79"/>
    <mergeCell ref="C80:N80"/>
    <mergeCell ref="C78:N78"/>
    <mergeCell ref="A2:N2"/>
    <mergeCell ref="A1:N1"/>
    <mergeCell ref="A3:N3"/>
    <mergeCell ref="A6:C12"/>
    <mergeCell ref="D6:N6"/>
    <mergeCell ref="C77:N77"/>
    <mergeCell ref="F9:N9"/>
    <mergeCell ref="A52:C52"/>
    <mergeCell ref="A43:C49"/>
    <mergeCell ref="A15:C15"/>
    <mergeCell ref="D43:L43"/>
    <mergeCell ref="F46:L46"/>
    <mergeCell ref="D9:D12"/>
  </mergeCells>
  <phoneticPr fontId="0" type="noConversion"/>
  <hyperlinks>
    <hyperlink ref="Q1" location="Índice!A1" display="Ir a Índice"/>
  </hyperlinks>
  <printOptions horizontalCentered="1"/>
  <pageMargins left="1.3385826771653544" right="0.78740157480314965" top="0.78740157480314965" bottom="0.78740157480314965" header="0.39370078740157483" footer="0.39370078740157483"/>
  <pageSetup paperSize="9" scale="5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showGridLines="0" zoomScaleNormal="100" zoomScaleSheetLayoutView="50" workbookViewId="0">
      <selection activeCell="J21" sqref="J21"/>
    </sheetView>
  </sheetViews>
  <sheetFormatPr defaultColWidth="11.42578125" defaultRowHeight="12.75"/>
  <cols>
    <col min="1" max="2" width="5.7109375" style="1" customWidth="1"/>
    <col min="3" max="3" width="12.42578125" style="1" customWidth="1"/>
    <col min="4" max="4" width="14.42578125" style="66" bestFit="1" customWidth="1"/>
    <col min="5" max="5" width="3.7109375" style="66" customWidth="1"/>
    <col min="6" max="6" width="12.7109375" style="66" customWidth="1"/>
    <col min="7" max="7" width="3.7109375" style="66" customWidth="1"/>
    <col min="8" max="8" width="12.7109375" style="66" customWidth="1"/>
    <col min="9" max="9" width="3.7109375" style="66" customWidth="1"/>
    <col min="10" max="10" width="13.85546875" style="66" bestFit="1" customWidth="1"/>
    <col min="11" max="11" width="3.7109375" style="66" customWidth="1"/>
    <col min="12" max="12" width="13" style="66" bestFit="1" customWidth="1"/>
    <col min="13" max="13" width="3.7109375" style="66" customWidth="1"/>
    <col min="14" max="14" width="12.7109375" style="66" customWidth="1"/>
    <col min="15" max="15" width="3.7109375" style="66" customWidth="1"/>
    <col min="16" max="16" width="12.7109375" style="66" customWidth="1"/>
    <col min="17" max="17" width="3.7109375" style="66" customWidth="1"/>
    <col min="18" max="18" width="12.7109375" style="66" customWidth="1"/>
    <col min="19" max="19" width="3.7109375" style="66" customWidth="1"/>
    <col min="20" max="20" width="10.7109375" style="66" customWidth="1"/>
    <col min="21" max="16384" width="11.42578125" style="1"/>
  </cols>
  <sheetData>
    <row r="1" spans="1:20" s="44" customFormat="1" ht="15">
      <c r="A1" s="199" t="s">
        <v>121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70" t="s">
        <v>197</v>
      </c>
    </row>
    <row r="2" spans="1:20" s="44" customFormat="1" ht="15">
      <c r="A2" s="199" t="s">
        <v>182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68"/>
    </row>
    <row r="3" spans="1:20" s="44" customFormat="1" ht="15">
      <c r="A3" s="199" t="s">
        <v>213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68"/>
    </row>
    <row r="4" spans="1:20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ht="6" customHeight="1"/>
    <row r="6" spans="1:20">
      <c r="A6" s="236" t="s">
        <v>152</v>
      </c>
      <c r="B6" s="236"/>
      <c r="C6" s="236"/>
      <c r="D6" s="230" t="s">
        <v>170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  <c r="Q6" s="230"/>
      <c r="R6" s="230"/>
      <c r="S6" s="230"/>
    </row>
    <row r="7" spans="1:20" ht="6" customHeight="1">
      <c r="A7" s="236"/>
      <c r="B7" s="236"/>
      <c r="C7" s="236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</row>
    <row r="8" spans="1:20" ht="6" customHeight="1">
      <c r="A8" s="236"/>
      <c r="B8" s="236"/>
      <c r="C8" s="236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</row>
    <row r="9" spans="1:20" ht="17.25" customHeight="1">
      <c r="A9" s="236"/>
      <c r="B9" s="236"/>
      <c r="C9" s="236"/>
      <c r="D9" s="201" t="s">
        <v>79</v>
      </c>
      <c r="E9" s="145"/>
      <c r="F9" s="202" t="s">
        <v>157</v>
      </c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</row>
    <row r="10" spans="1:20" ht="6" customHeight="1">
      <c r="A10" s="236"/>
      <c r="B10" s="236"/>
      <c r="C10" s="236"/>
      <c r="D10" s="201"/>
      <c r="E10" s="145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</row>
    <row r="11" spans="1:20" ht="6" customHeight="1">
      <c r="A11" s="236"/>
      <c r="B11" s="236"/>
      <c r="C11" s="236"/>
      <c r="D11" s="201"/>
      <c r="E11" s="145"/>
      <c r="F11" s="156"/>
      <c r="G11" s="156"/>
      <c r="H11" s="156"/>
      <c r="I11" s="156"/>
      <c r="J11" s="156"/>
      <c r="K11" s="156"/>
      <c r="L11" s="156"/>
      <c r="M11" s="156"/>
      <c r="N11" s="156"/>
      <c r="O11" s="156"/>
      <c r="P11" s="156"/>
      <c r="Q11" s="156"/>
      <c r="R11" s="156"/>
    </row>
    <row r="12" spans="1:20" ht="33.75" customHeight="1">
      <c r="A12" s="236"/>
      <c r="B12" s="236"/>
      <c r="C12" s="236"/>
      <c r="D12" s="201"/>
      <c r="E12" s="145"/>
      <c r="F12" s="183" t="s">
        <v>41</v>
      </c>
      <c r="G12" s="183"/>
      <c r="H12" s="183" t="s">
        <v>91</v>
      </c>
      <c r="I12" s="183"/>
      <c r="J12" s="183" t="s">
        <v>87</v>
      </c>
      <c r="K12" s="183"/>
      <c r="L12" s="183" t="s">
        <v>88</v>
      </c>
      <c r="M12" s="183"/>
      <c r="N12" s="183" t="s">
        <v>89</v>
      </c>
      <c r="O12" s="183"/>
      <c r="P12" s="183" t="s">
        <v>90</v>
      </c>
      <c r="Q12" s="183"/>
      <c r="R12" s="203" t="s">
        <v>29</v>
      </c>
      <c r="S12" s="203"/>
    </row>
    <row r="13" spans="1:20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5"/>
    </row>
    <row r="14" spans="1:20" ht="6" customHeight="1"/>
    <row r="15" spans="1:20">
      <c r="A15" s="216" t="s">
        <v>0</v>
      </c>
      <c r="B15" s="216"/>
      <c r="C15" s="216"/>
      <c r="D15" s="64">
        <v>103879</v>
      </c>
      <c r="E15" s="64" t="s">
        <v>198</v>
      </c>
      <c r="F15" s="64">
        <v>2532</v>
      </c>
      <c r="G15" s="64" t="s">
        <v>198</v>
      </c>
      <c r="H15" s="64">
        <v>5079</v>
      </c>
      <c r="I15" s="64" t="s">
        <v>198</v>
      </c>
      <c r="J15" s="64">
        <v>22738</v>
      </c>
      <c r="K15" s="64" t="s">
        <v>198</v>
      </c>
      <c r="L15" s="64">
        <v>22174</v>
      </c>
      <c r="M15" s="64" t="s">
        <v>198</v>
      </c>
      <c r="N15" s="64">
        <v>14076</v>
      </c>
      <c r="O15" s="64" t="s">
        <v>198</v>
      </c>
      <c r="P15" s="64">
        <v>13603</v>
      </c>
      <c r="Q15" s="64" t="s">
        <v>198</v>
      </c>
      <c r="R15" s="64">
        <v>23677</v>
      </c>
      <c r="S15" s="64" t="s">
        <v>198</v>
      </c>
    </row>
    <row r="16" spans="1:20">
      <c r="B16" s="1" t="s">
        <v>47</v>
      </c>
      <c r="D16" s="76">
        <v>20453</v>
      </c>
      <c r="E16" s="76" t="s">
        <v>198</v>
      </c>
      <c r="F16" s="76">
        <v>2262</v>
      </c>
      <c r="G16" s="76" t="s">
        <v>198</v>
      </c>
      <c r="H16" s="76">
        <v>2811</v>
      </c>
      <c r="I16" s="76" t="s">
        <v>198</v>
      </c>
      <c r="J16" s="76">
        <v>7173</v>
      </c>
      <c r="K16" s="76" t="s">
        <v>198</v>
      </c>
      <c r="L16" s="76">
        <v>3939</v>
      </c>
      <c r="M16" s="76" t="s">
        <v>198</v>
      </c>
      <c r="N16" s="76">
        <v>1423</v>
      </c>
      <c r="O16" s="76" t="s">
        <v>74</v>
      </c>
      <c r="P16" s="76">
        <v>18</v>
      </c>
      <c r="Q16" s="76" t="s">
        <v>74</v>
      </c>
      <c r="R16" s="76">
        <v>2827</v>
      </c>
      <c r="S16" s="64" t="s">
        <v>198</v>
      </c>
      <c r="T16" s="76"/>
    </row>
    <row r="17" spans="1:20">
      <c r="B17" s="1" t="s">
        <v>129</v>
      </c>
      <c r="D17" s="76">
        <v>10032</v>
      </c>
      <c r="E17" s="76" t="s">
        <v>198</v>
      </c>
      <c r="F17" s="76">
        <v>18</v>
      </c>
      <c r="G17" s="76" t="s">
        <v>74</v>
      </c>
      <c r="H17" s="76">
        <v>94</v>
      </c>
      <c r="I17" s="76" t="s">
        <v>74</v>
      </c>
      <c r="J17" s="76">
        <v>2543</v>
      </c>
      <c r="K17" s="76" t="s">
        <v>74</v>
      </c>
      <c r="L17" s="76">
        <v>3138</v>
      </c>
      <c r="M17" s="76" t="s">
        <v>74</v>
      </c>
      <c r="N17" s="76">
        <v>887</v>
      </c>
      <c r="O17" s="76" t="s">
        <v>74</v>
      </c>
      <c r="P17" s="76">
        <v>1177</v>
      </c>
      <c r="Q17" s="76" t="s">
        <v>74</v>
      </c>
      <c r="R17" s="76">
        <v>2175</v>
      </c>
      <c r="S17" s="64" t="s">
        <v>74</v>
      </c>
      <c r="T17" s="76"/>
    </row>
    <row r="18" spans="1:20">
      <c r="B18" s="1" t="s">
        <v>103</v>
      </c>
      <c r="D18" s="76">
        <v>19058</v>
      </c>
      <c r="E18" s="76" t="s">
        <v>198</v>
      </c>
      <c r="F18" s="76">
        <v>80</v>
      </c>
      <c r="G18" s="76" t="s">
        <v>74</v>
      </c>
      <c r="H18" s="76">
        <v>235</v>
      </c>
      <c r="I18" s="76" t="s">
        <v>74</v>
      </c>
      <c r="J18" s="76">
        <v>2392</v>
      </c>
      <c r="K18" s="76" t="s">
        <v>74</v>
      </c>
      <c r="L18" s="76">
        <v>4437</v>
      </c>
      <c r="M18" s="76" t="s">
        <v>198</v>
      </c>
      <c r="N18" s="76">
        <v>4940</v>
      </c>
      <c r="O18" s="76" t="s">
        <v>198</v>
      </c>
      <c r="P18" s="76">
        <v>2710</v>
      </c>
      <c r="Q18" s="76" t="s">
        <v>198</v>
      </c>
      <c r="R18" s="76">
        <v>4264</v>
      </c>
      <c r="S18" s="64" t="s">
        <v>74</v>
      </c>
      <c r="T18" s="76"/>
    </row>
    <row r="19" spans="1:20">
      <c r="B19" s="1" t="s">
        <v>48</v>
      </c>
      <c r="D19" s="76">
        <v>13400</v>
      </c>
      <c r="E19" s="76" t="s">
        <v>198</v>
      </c>
      <c r="F19" s="76">
        <v>0</v>
      </c>
      <c r="G19" s="76"/>
      <c r="H19" s="76">
        <v>532</v>
      </c>
      <c r="I19" s="76" t="s">
        <v>74</v>
      </c>
      <c r="J19" s="76">
        <v>3939</v>
      </c>
      <c r="K19" s="76" t="s">
        <v>198</v>
      </c>
      <c r="L19" s="76">
        <v>3199</v>
      </c>
      <c r="M19" s="76" t="s">
        <v>198</v>
      </c>
      <c r="N19" s="76">
        <v>2374</v>
      </c>
      <c r="O19" s="76" t="s">
        <v>74</v>
      </c>
      <c r="P19" s="76">
        <v>830</v>
      </c>
      <c r="Q19" s="76" t="s">
        <v>74</v>
      </c>
      <c r="R19" s="76">
        <v>2526</v>
      </c>
      <c r="S19" s="64" t="s">
        <v>74</v>
      </c>
      <c r="T19" s="76"/>
    </row>
    <row r="20" spans="1:20">
      <c r="B20" s="1" t="s">
        <v>49</v>
      </c>
      <c r="D20" s="76">
        <v>36465</v>
      </c>
      <c r="E20" s="76" t="s">
        <v>198</v>
      </c>
      <c r="F20" s="76">
        <v>172</v>
      </c>
      <c r="G20" s="76" t="s">
        <v>74</v>
      </c>
      <c r="H20" s="76">
        <v>1379</v>
      </c>
      <c r="I20" s="76" t="s">
        <v>74</v>
      </c>
      <c r="J20" s="76">
        <v>6319</v>
      </c>
      <c r="K20" s="76" t="s">
        <v>198</v>
      </c>
      <c r="L20" s="76">
        <v>7266</v>
      </c>
      <c r="M20" s="76" t="s">
        <v>198</v>
      </c>
      <c r="N20" s="76">
        <v>4189</v>
      </c>
      <c r="O20" s="76" t="s">
        <v>198</v>
      </c>
      <c r="P20" s="76">
        <v>7277</v>
      </c>
      <c r="Q20" s="76" t="s">
        <v>198</v>
      </c>
      <c r="R20" s="76">
        <v>9863</v>
      </c>
      <c r="S20" s="64" t="s">
        <v>198</v>
      </c>
      <c r="T20" s="76"/>
    </row>
    <row r="21" spans="1:20" ht="14.25">
      <c r="B21" s="1" t="s">
        <v>153</v>
      </c>
      <c r="D21" s="76">
        <v>1086</v>
      </c>
      <c r="E21" s="76" t="s">
        <v>74</v>
      </c>
      <c r="F21" s="63">
        <v>0</v>
      </c>
      <c r="G21" s="63"/>
      <c r="H21" s="63">
        <v>0</v>
      </c>
      <c r="I21" s="63"/>
      <c r="J21" s="63">
        <v>0</v>
      </c>
      <c r="K21" s="63"/>
      <c r="L21" s="76">
        <v>0</v>
      </c>
      <c r="M21" s="76"/>
      <c r="N21" s="76">
        <v>202</v>
      </c>
      <c r="O21" s="76" t="s">
        <v>74</v>
      </c>
      <c r="P21" s="76">
        <v>530</v>
      </c>
      <c r="Q21" s="76" t="s">
        <v>74</v>
      </c>
      <c r="R21" s="76">
        <v>354</v>
      </c>
      <c r="S21" s="64" t="s">
        <v>74</v>
      </c>
      <c r="T21" s="76"/>
    </row>
    <row r="22" spans="1:20">
      <c r="B22" s="20" t="s">
        <v>29</v>
      </c>
      <c r="D22" s="76">
        <v>3385</v>
      </c>
      <c r="E22" s="76" t="s">
        <v>74</v>
      </c>
      <c r="F22" s="63">
        <v>0</v>
      </c>
      <c r="G22" s="63"/>
      <c r="H22" s="63">
        <v>28</v>
      </c>
      <c r="I22" s="63" t="s">
        <v>74</v>
      </c>
      <c r="J22" s="63">
        <v>372</v>
      </c>
      <c r="K22" s="63" t="s">
        <v>74</v>
      </c>
      <c r="L22" s="76">
        <v>195</v>
      </c>
      <c r="M22" s="76" t="s">
        <v>74</v>
      </c>
      <c r="N22" s="63">
        <v>61</v>
      </c>
      <c r="O22" s="63" t="s">
        <v>74</v>
      </c>
      <c r="P22" s="76">
        <v>1061</v>
      </c>
      <c r="Q22" s="76" t="s">
        <v>74</v>
      </c>
      <c r="R22" s="76">
        <v>1668</v>
      </c>
      <c r="S22" s="64" t="s">
        <v>74</v>
      </c>
      <c r="T22" s="76"/>
    </row>
    <row r="23" spans="1:20" ht="6.95" customHeight="1">
      <c r="B23" s="20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64"/>
      <c r="T23" s="76"/>
    </row>
    <row r="24" spans="1:20">
      <c r="A24" s="128" t="s">
        <v>146</v>
      </c>
      <c r="B24" s="128"/>
      <c r="D24" s="64">
        <v>79409</v>
      </c>
      <c r="E24" s="64" t="s">
        <v>198</v>
      </c>
      <c r="F24" s="64">
        <v>1432</v>
      </c>
      <c r="G24" s="64" t="s">
        <v>74</v>
      </c>
      <c r="H24" s="64">
        <v>3633</v>
      </c>
      <c r="I24" s="64" t="s">
        <v>198</v>
      </c>
      <c r="J24" s="64">
        <v>16541</v>
      </c>
      <c r="K24" s="64" t="s">
        <v>198</v>
      </c>
      <c r="L24" s="64">
        <v>17099</v>
      </c>
      <c r="M24" s="64" t="s">
        <v>198</v>
      </c>
      <c r="N24" s="64">
        <v>11052</v>
      </c>
      <c r="O24" s="64" t="s">
        <v>198</v>
      </c>
      <c r="P24" s="64">
        <v>10663</v>
      </c>
      <c r="Q24" s="64" t="s">
        <v>198</v>
      </c>
      <c r="R24" s="64">
        <v>18990</v>
      </c>
      <c r="S24" s="64" t="s">
        <v>198</v>
      </c>
      <c r="T24" s="76"/>
    </row>
    <row r="25" spans="1:20">
      <c r="B25" s="1" t="s">
        <v>47</v>
      </c>
      <c r="D25" s="76">
        <v>13117</v>
      </c>
      <c r="E25" s="76" t="s">
        <v>198</v>
      </c>
      <c r="F25" s="76">
        <v>1334</v>
      </c>
      <c r="G25" s="76" t="s">
        <v>74</v>
      </c>
      <c r="H25" s="76">
        <v>1796</v>
      </c>
      <c r="I25" s="76" t="s">
        <v>74</v>
      </c>
      <c r="J25" s="76">
        <v>4577</v>
      </c>
      <c r="K25" s="76" t="s">
        <v>198</v>
      </c>
      <c r="L25" s="76">
        <v>3119</v>
      </c>
      <c r="M25" s="76" t="s">
        <v>74</v>
      </c>
      <c r="N25" s="76">
        <v>806</v>
      </c>
      <c r="O25" s="76" t="s">
        <v>74</v>
      </c>
      <c r="P25" s="76">
        <v>0</v>
      </c>
      <c r="Q25" s="76"/>
      <c r="R25" s="76">
        <v>1485</v>
      </c>
      <c r="S25" s="64" t="s">
        <v>74</v>
      </c>
      <c r="T25" s="76"/>
    </row>
    <row r="26" spans="1:20">
      <c r="B26" s="1" t="s">
        <v>129</v>
      </c>
      <c r="D26" s="76">
        <v>7715</v>
      </c>
      <c r="E26" s="76" t="s">
        <v>198</v>
      </c>
      <c r="F26" s="63">
        <v>18</v>
      </c>
      <c r="G26" s="63" t="s">
        <v>74</v>
      </c>
      <c r="H26" s="76">
        <v>0</v>
      </c>
      <c r="I26" s="76"/>
      <c r="J26" s="76">
        <v>1858</v>
      </c>
      <c r="K26" s="76" t="s">
        <v>74</v>
      </c>
      <c r="L26" s="76">
        <v>2488</v>
      </c>
      <c r="M26" s="76" t="s">
        <v>74</v>
      </c>
      <c r="N26" s="76">
        <v>439</v>
      </c>
      <c r="O26" s="76" t="s">
        <v>74</v>
      </c>
      <c r="P26" s="76">
        <v>1000</v>
      </c>
      <c r="Q26" s="76" t="s">
        <v>74</v>
      </c>
      <c r="R26" s="76">
        <v>1912</v>
      </c>
      <c r="S26" s="64" t="s">
        <v>74</v>
      </c>
      <c r="T26" s="76"/>
    </row>
    <row r="27" spans="1:20">
      <c r="B27" s="1" t="s">
        <v>103</v>
      </c>
      <c r="D27" s="76">
        <v>15067</v>
      </c>
      <c r="E27" s="76" t="s">
        <v>198</v>
      </c>
      <c r="F27" s="63">
        <v>80</v>
      </c>
      <c r="G27" s="63" t="s">
        <v>74</v>
      </c>
      <c r="H27" s="76">
        <v>171</v>
      </c>
      <c r="I27" s="76" t="s">
        <v>74</v>
      </c>
      <c r="J27" s="76">
        <v>1610</v>
      </c>
      <c r="K27" s="76" t="s">
        <v>74</v>
      </c>
      <c r="L27" s="76">
        <v>3270</v>
      </c>
      <c r="M27" s="76" t="s">
        <v>198</v>
      </c>
      <c r="N27" s="76">
        <v>3898</v>
      </c>
      <c r="O27" s="76" t="s">
        <v>198</v>
      </c>
      <c r="P27" s="76">
        <v>2127</v>
      </c>
      <c r="Q27" s="76" t="s">
        <v>74</v>
      </c>
      <c r="R27" s="76">
        <v>3911</v>
      </c>
      <c r="S27" s="64" t="s">
        <v>74</v>
      </c>
      <c r="T27" s="76"/>
    </row>
    <row r="28" spans="1:20">
      <c r="B28" s="1" t="s">
        <v>48</v>
      </c>
      <c r="D28" s="76">
        <v>11693</v>
      </c>
      <c r="E28" s="76" t="s">
        <v>198</v>
      </c>
      <c r="F28" s="63">
        <v>0</v>
      </c>
      <c r="G28" s="63"/>
      <c r="H28" s="76">
        <v>453</v>
      </c>
      <c r="I28" s="76" t="s">
        <v>74</v>
      </c>
      <c r="J28" s="76">
        <v>3340</v>
      </c>
      <c r="K28" s="76" t="s">
        <v>198</v>
      </c>
      <c r="L28" s="76">
        <v>2755</v>
      </c>
      <c r="M28" s="76" t="s">
        <v>198</v>
      </c>
      <c r="N28" s="76">
        <v>2161</v>
      </c>
      <c r="O28" s="76" t="s">
        <v>74</v>
      </c>
      <c r="P28" s="76">
        <v>643</v>
      </c>
      <c r="Q28" s="76" t="s">
        <v>74</v>
      </c>
      <c r="R28" s="76">
        <v>2341</v>
      </c>
      <c r="S28" s="64" t="s">
        <v>74</v>
      </c>
      <c r="T28" s="76"/>
    </row>
    <row r="29" spans="1:20">
      <c r="B29" s="1" t="s">
        <v>49</v>
      </c>
      <c r="D29" s="76">
        <v>28895</v>
      </c>
      <c r="E29" s="76" t="s">
        <v>198</v>
      </c>
      <c r="F29" s="63">
        <v>0</v>
      </c>
      <c r="G29" s="63"/>
      <c r="H29" s="76">
        <v>1185</v>
      </c>
      <c r="I29" s="76" t="s">
        <v>74</v>
      </c>
      <c r="J29" s="76">
        <v>4955</v>
      </c>
      <c r="K29" s="76" t="s">
        <v>198</v>
      </c>
      <c r="L29" s="76">
        <v>5272</v>
      </c>
      <c r="M29" s="76" t="s">
        <v>198</v>
      </c>
      <c r="N29" s="76">
        <v>3485</v>
      </c>
      <c r="O29" s="76" t="s">
        <v>198</v>
      </c>
      <c r="P29" s="76">
        <v>5952</v>
      </c>
      <c r="Q29" s="76" t="s">
        <v>198</v>
      </c>
      <c r="R29" s="76">
        <v>8046</v>
      </c>
      <c r="S29" s="64" t="s">
        <v>198</v>
      </c>
      <c r="T29" s="76"/>
    </row>
    <row r="30" spans="1:20" ht="14.25">
      <c r="B30" s="1" t="s">
        <v>153</v>
      </c>
      <c r="D30" s="76">
        <v>991</v>
      </c>
      <c r="E30" s="76" t="s">
        <v>74</v>
      </c>
      <c r="F30" s="63">
        <v>0</v>
      </c>
      <c r="G30" s="63"/>
      <c r="H30" s="63">
        <v>0</v>
      </c>
      <c r="I30" s="63"/>
      <c r="J30" s="63">
        <v>0</v>
      </c>
      <c r="K30" s="63"/>
      <c r="L30" s="63">
        <v>0</v>
      </c>
      <c r="M30" s="63"/>
      <c r="N30" s="76">
        <v>202</v>
      </c>
      <c r="O30" s="76" t="s">
        <v>74</v>
      </c>
      <c r="P30" s="76">
        <v>530</v>
      </c>
      <c r="Q30" s="76" t="s">
        <v>74</v>
      </c>
      <c r="R30" s="76">
        <v>259</v>
      </c>
      <c r="S30" s="64" t="s">
        <v>74</v>
      </c>
      <c r="T30" s="76"/>
    </row>
    <row r="31" spans="1:20">
      <c r="B31" s="20" t="s">
        <v>29</v>
      </c>
      <c r="D31" s="76">
        <v>1932</v>
      </c>
      <c r="E31" s="76" t="s">
        <v>74</v>
      </c>
      <c r="F31" s="63">
        <v>0</v>
      </c>
      <c r="G31" s="63"/>
      <c r="H31" s="63">
        <v>28</v>
      </c>
      <c r="I31" s="63" t="s">
        <v>74</v>
      </c>
      <c r="J31" s="63">
        <v>201</v>
      </c>
      <c r="K31" s="63" t="s">
        <v>74</v>
      </c>
      <c r="L31" s="63">
        <v>195</v>
      </c>
      <c r="M31" s="63" t="s">
        <v>74</v>
      </c>
      <c r="N31" s="63">
        <v>61</v>
      </c>
      <c r="O31" s="63" t="s">
        <v>74</v>
      </c>
      <c r="P31" s="76">
        <v>411</v>
      </c>
      <c r="Q31" s="76" t="s">
        <v>74</v>
      </c>
      <c r="R31" s="76">
        <v>1036</v>
      </c>
      <c r="S31" s="64" t="s">
        <v>74</v>
      </c>
      <c r="T31" s="76"/>
    </row>
    <row r="32" spans="1:20" ht="6.95" customHeight="1">
      <c r="B32" s="20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64"/>
      <c r="T32" s="76"/>
    </row>
    <row r="33" spans="1:20">
      <c r="A33" s="128" t="s">
        <v>148</v>
      </c>
      <c r="B33" s="128"/>
      <c r="D33" s="64">
        <v>24470</v>
      </c>
      <c r="E33" s="64" t="s">
        <v>198</v>
      </c>
      <c r="F33" s="64">
        <v>1100</v>
      </c>
      <c r="G33" s="64" t="s">
        <v>74</v>
      </c>
      <c r="H33" s="64">
        <v>1446</v>
      </c>
      <c r="I33" s="64" t="s">
        <v>198</v>
      </c>
      <c r="J33" s="64">
        <v>6197</v>
      </c>
      <c r="K33" s="64" t="s">
        <v>198</v>
      </c>
      <c r="L33" s="64">
        <v>5075</v>
      </c>
      <c r="M33" s="64" t="s">
        <v>198</v>
      </c>
      <c r="N33" s="64">
        <v>3024</v>
      </c>
      <c r="O33" s="64" t="s">
        <v>198</v>
      </c>
      <c r="P33" s="64">
        <v>2940</v>
      </c>
      <c r="Q33" s="64" t="s">
        <v>74</v>
      </c>
      <c r="R33" s="64">
        <v>4687</v>
      </c>
      <c r="S33" s="64" t="s">
        <v>198</v>
      </c>
      <c r="T33" s="76"/>
    </row>
    <row r="34" spans="1:20">
      <c r="B34" s="1" t="s">
        <v>47</v>
      </c>
      <c r="D34" s="76">
        <v>7336</v>
      </c>
      <c r="E34" s="76" t="s">
        <v>198</v>
      </c>
      <c r="F34" s="76">
        <v>928</v>
      </c>
      <c r="G34" s="76" t="s">
        <v>74</v>
      </c>
      <c r="H34" s="76">
        <v>1015</v>
      </c>
      <c r="I34" s="76" t="s">
        <v>198</v>
      </c>
      <c r="J34" s="76">
        <v>2596</v>
      </c>
      <c r="K34" s="76" t="s">
        <v>198</v>
      </c>
      <c r="L34" s="76">
        <v>820</v>
      </c>
      <c r="M34" s="76" t="s">
        <v>74</v>
      </c>
      <c r="N34" s="76">
        <v>617</v>
      </c>
      <c r="O34" s="76" t="s">
        <v>74</v>
      </c>
      <c r="P34" s="76">
        <v>18</v>
      </c>
      <c r="Q34" s="76" t="s">
        <v>74</v>
      </c>
      <c r="R34" s="76">
        <v>1342</v>
      </c>
      <c r="S34" s="64" t="s">
        <v>74</v>
      </c>
      <c r="T34" s="76"/>
    </row>
    <row r="35" spans="1:20">
      <c r="B35" s="1" t="s">
        <v>129</v>
      </c>
      <c r="D35" s="76">
        <v>2317</v>
      </c>
      <c r="E35" s="76" t="s">
        <v>198</v>
      </c>
      <c r="F35" s="63">
        <v>0</v>
      </c>
      <c r="G35" s="63"/>
      <c r="H35" s="76">
        <v>94</v>
      </c>
      <c r="I35" s="76" t="s">
        <v>74</v>
      </c>
      <c r="J35" s="76">
        <v>685</v>
      </c>
      <c r="K35" s="76" t="s">
        <v>74</v>
      </c>
      <c r="L35" s="76">
        <v>650</v>
      </c>
      <c r="M35" s="76" t="s">
        <v>74</v>
      </c>
      <c r="N35" s="76">
        <v>448</v>
      </c>
      <c r="O35" s="76" t="s">
        <v>74</v>
      </c>
      <c r="P35" s="76">
        <v>177</v>
      </c>
      <c r="Q35" s="76" t="s">
        <v>74</v>
      </c>
      <c r="R35" s="76">
        <v>263</v>
      </c>
      <c r="S35" s="64" t="s">
        <v>74</v>
      </c>
      <c r="T35" s="76"/>
    </row>
    <row r="36" spans="1:20">
      <c r="B36" s="1" t="s">
        <v>103</v>
      </c>
      <c r="D36" s="76">
        <v>3991</v>
      </c>
      <c r="E36" s="76" t="s">
        <v>198</v>
      </c>
      <c r="F36" s="76">
        <v>0</v>
      </c>
      <c r="G36" s="76"/>
      <c r="H36" s="76">
        <v>64</v>
      </c>
      <c r="I36" s="76" t="s">
        <v>74</v>
      </c>
      <c r="J36" s="76">
        <v>782</v>
      </c>
      <c r="K36" s="76" t="s">
        <v>74</v>
      </c>
      <c r="L36" s="76">
        <v>1167</v>
      </c>
      <c r="M36" s="76" t="s">
        <v>74</v>
      </c>
      <c r="N36" s="76">
        <v>1042</v>
      </c>
      <c r="O36" s="76" t="s">
        <v>74</v>
      </c>
      <c r="P36" s="76">
        <v>583</v>
      </c>
      <c r="Q36" s="76" t="s">
        <v>74</v>
      </c>
      <c r="R36" s="76">
        <v>353</v>
      </c>
      <c r="S36" s="64" t="s">
        <v>74</v>
      </c>
      <c r="T36" s="76"/>
    </row>
    <row r="37" spans="1:20">
      <c r="B37" s="1" t="s">
        <v>48</v>
      </c>
      <c r="D37" s="76">
        <v>1707</v>
      </c>
      <c r="E37" s="76" t="s">
        <v>198</v>
      </c>
      <c r="F37" s="76">
        <v>0</v>
      </c>
      <c r="G37" s="76"/>
      <c r="H37" s="76">
        <v>79</v>
      </c>
      <c r="I37" s="76" t="s">
        <v>74</v>
      </c>
      <c r="J37" s="76">
        <v>599</v>
      </c>
      <c r="K37" s="76" t="s">
        <v>74</v>
      </c>
      <c r="L37" s="76">
        <v>444</v>
      </c>
      <c r="M37" s="76" t="s">
        <v>74</v>
      </c>
      <c r="N37" s="76">
        <v>213</v>
      </c>
      <c r="O37" s="76" t="s">
        <v>74</v>
      </c>
      <c r="P37" s="76">
        <v>187</v>
      </c>
      <c r="Q37" s="76" t="s">
        <v>74</v>
      </c>
      <c r="R37" s="76">
        <v>185</v>
      </c>
      <c r="S37" s="64" t="s">
        <v>74</v>
      </c>
      <c r="T37" s="76"/>
    </row>
    <row r="38" spans="1:20">
      <c r="B38" s="1" t="s">
        <v>49</v>
      </c>
      <c r="D38" s="76">
        <v>7570</v>
      </c>
      <c r="E38" s="76" t="s">
        <v>198</v>
      </c>
      <c r="F38" s="76">
        <v>172</v>
      </c>
      <c r="G38" s="76" t="s">
        <v>74</v>
      </c>
      <c r="H38" s="76">
        <v>194</v>
      </c>
      <c r="I38" s="76" t="s">
        <v>74</v>
      </c>
      <c r="J38" s="76">
        <v>1364</v>
      </c>
      <c r="K38" s="76" t="s">
        <v>74</v>
      </c>
      <c r="L38" s="76">
        <v>1994</v>
      </c>
      <c r="M38" s="76" t="s">
        <v>74</v>
      </c>
      <c r="N38" s="76">
        <v>704</v>
      </c>
      <c r="O38" s="76" t="s">
        <v>74</v>
      </c>
      <c r="P38" s="76">
        <v>1325</v>
      </c>
      <c r="Q38" s="76" t="s">
        <v>74</v>
      </c>
      <c r="R38" s="76">
        <v>1817</v>
      </c>
      <c r="S38" s="64" t="s">
        <v>74</v>
      </c>
      <c r="T38" s="76"/>
    </row>
    <row r="39" spans="1:20" ht="14.25">
      <c r="B39" s="1" t="s">
        <v>83</v>
      </c>
      <c r="D39" s="76">
        <v>95</v>
      </c>
      <c r="E39" s="76" t="s">
        <v>74</v>
      </c>
      <c r="F39" s="63">
        <v>0</v>
      </c>
      <c r="G39" s="63"/>
      <c r="H39" s="63">
        <v>0</v>
      </c>
      <c r="I39" s="63"/>
      <c r="J39" s="63">
        <v>0</v>
      </c>
      <c r="K39" s="63"/>
      <c r="L39" s="76">
        <v>0</v>
      </c>
      <c r="M39" s="76"/>
      <c r="N39" s="76">
        <v>0</v>
      </c>
      <c r="O39" s="76"/>
      <c r="P39" s="76">
        <v>0</v>
      </c>
      <c r="Q39" s="76"/>
      <c r="R39" s="63">
        <v>95</v>
      </c>
      <c r="S39" s="64" t="s">
        <v>74</v>
      </c>
      <c r="T39" s="76"/>
    </row>
    <row r="40" spans="1:20">
      <c r="B40" s="20" t="s">
        <v>29</v>
      </c>
      <c r="D40" s="76">
        <v>1453</v>
      </c>
      <c r="E40" s="76" t="s">
        <v>74</v>
      </c>
      <c r="F40" s="63">
        <v>0</v>
      </c>
      <c r="G40" s="63"/>
      <c r="H40" s="63">
        <v>0</v>
      </c>
      <c r="I40" s="63"/>
      <c r="J40" s="63">
        <v>171</v>
      </c>
      <c r="K40" s="63" t="s">
        <v>74</v>
      </c>
      <c r="L40" s="63">
        <v>0</v>
      </c>
      <c r="M40" s="63"/>
      <c r="N40" s="63">
        <v>0</v>
      </c>
      <c r="O40" s="63"/>
      <c r="P40" s="63">
        <v>650</v>
      </c>
      <c r="Q40" s="63" t="s">
        <v>74</v>
      </c>
      <c r="R40" s="63">
        <v>632</v>
      </c>
      <c r="S40" s="64" t="s">
        <v>74</v>
      </c>
      <c r="T40" s="76"/>
    </row>
    <row r="41" spans="1:20" ht="6.95" customHeight="1">
      <c r="A41" s="6"/>
      <c r="B41" s="59"/>
      <c r="C41" s="6"/>
      <c r="D41" s="173"/>
      <c r="E41" s="173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84"/>
      <c r="T41" s="76"/>
    </row>
    <row r="42" spans="1:20" ht="6.95" customHeight="1">
      <c r="A42" s="7"/>
      <c r="B42" s="60"/>
      <c r="C42" s="7"/>
      <c r="D42" s="175"/>
      <c r="E42" s="175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81"/>
      <c r="T42" s="76"/>
    </row>
    <row r="43" spans="1:20" ht="12.75" customHeight="1">
      <c r="A43" s="237" t="s">
        <v>152</v>
      </c>
      <c r="B43" s="237"/>
      <c r="C43" s="237"/>
      <c r="D43" s="230" t="s">
        <v>171</v>
      </c>
      <c r="E43" s="230"/>
      <c r="F43" s="230"/>
      <c r="G43" s="230"/>
      <c r="H43" s="230"/>
      <c r="I43" s="230"/>
      <c r="J43" s="230"/>
      <c r="K43" s="230"/>
      <c r="L43" s="230"/>
      <c r="M43" s="230"/>
      <c r="N43" s="230"/>
      <c r="O43" s="230"/>
      <c r="P43" s="230"/>
      <c r="Q43" s="230"/>
      <c r="R43" s="165"/>
      <c r="S43" s="165"/>
    </row>
    <row r="44" spans="1:20" ht="6" customHeight="1">
      <c r="A44" s="237"/>
      <c r="B44" s="237"/>
      <c r="C44" s="237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</row>
    <row r="45" spans="1:20" ht="6" customHeight="1">
      <c r="A45" s="237"/>
      <c r="B45" s="237"/>
      <c r="C45" s="237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5"/>
      <c r="S45" s="75"/>
    </row>
    <row r="46" spans="1:20" ht="15" customHeight="1">
      <c r="A46" s="237"/>
      <c r="B46" s="237"/>
      <c r="C46" s="237"/>
      <c r="D46" s="201" t="s">
        <v>79</v>
      </c>
      <c r="E46" s="201"/>
      <c r="F46" s="202" t="s">
        <v>157</v>
      </c>
      <c r="G46" s="202"/>
      <c r="H46" s="202"/>
      <c r="I46" s="202"/>
      <c r="J46" s="202"/>
      <c r="K46" s="202"/>
      <c r="L46" s="202"/>
      <c r="M46" s="202"/>
      <c r="N46" s="202"/>
      <c r="O46" s="202"/>
      <c r="P46" s="202"/>
      <c r="Q46" s="202"/>
    </row>
    <row r="47" spans="1:20" s="9" customFormat="1" ht="6" customHeight="1">
      <c r="A47" s="237"/>
      <c r="B47" s="237"/>
      <c r="C47" s="237"/>
      <c r="D47" s="201"/>
      <c r="E47" s="201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66"/>
      <c r="S47" s="66"/>
      <c r="T47" s="82"/>
    </row>
    <row r="48" spans="1:20" s="9" customFormat="1">
      <c r="A48" s="237"/>
      <c r="B48" s="237"/>
      <c r="C48" s="237"/>
      <c r="D48" s="201"/>
      <c r="E48" s="201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66"/>
      <c r="R48" s="66"/>
      <c r="S48" s="66"/>
      <c r="T48" s="82"/>
    </row>
    <row r="49" spans="1:20" s="9" customFormat="1" ht="32.25" customHeight="1">
      <c r="A49" s="237"/>
      <c r="B49" s="237"/>
      <c r="C49" s="237"/>
      <c r="D49" s="201"/>
      <c r="E49" s="201"/>
      <c r="F49" s="203" t="s">
        <v>41</v>
      </c>
      <c r="G49" s="203"/>
      <c r="H49" s="203" t="s">
        <v>91</v>
      </c>
      <c r="I49" s="203"/>
      <c r="J49" s="203" t="s">
        <v>87</v>
      </c>
      <c r="K49" s="203"/>
      <c r="L49" s="203" t="s">
        <v>88</v>
      </c>
      <c r="M49" s="203"/>
      <c r="N49" s="203" t="s">
        <v>89</v>
      </c>
      <c r="O49" s="203"/>
      <c r="P49" s="203" t="s">
        <v>90</v>
      </c>
      <c r="Q49" s="203"/>
      <c r="R49" s="66"/>
      <c r="S49" s="66"/>
      <c r="T49" s="82"/>
    </row>
    <row r="50" spans="1:20" s="9" customFormat="1" ht="11.25" customHeight="1">
      <c r="A50" s="6"/>
      <c r="B50" s="6"/>
      <c r="C50" s="6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66"/>
      <c r="S50" s="66"/>
      <c r="T50" s="82"/>
    </row>
    <row r="51" spans="1:20" s="9" customFormat="1" ht="12" customHeight="1">
      <c r="A51" s="1"/>
      <c r="B51" s="1"/>
      <c r="C51" s="1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82"/>
    </row>
    <row r="52" spans="1:20" ht="12.75" customHeight="1">
      <c r="A52" s="216" t="s">
        <v>0</v>
      </c>
      <c r="B52" s="216"/>
      <c r="C52" s="216"/>
      <c r="D52" s="67">
        <f>SUM(D53:D58)</f>
        <v>100</v>
      </c>
      <c r="E52" s="64"/>
      <c r="F52" s="67">
        <f>SUM(F53:F58)</f>
        <v>99.999999999999986</v>
      </c>
      <c r="G52" s="64"/>
      <c r="H52" s="67">
        <f>SUM(H53:H58)</f>
        <v>100</v>
      </c>
      <c r="I52" s="64"/>
      <c r="J52" s="67">
        <f>SUM(J53:J58)</f>
        <v>100</v>
      </c>
      <c r="K52" s="64"/>
      <c r="L52" s="67">
        <f>SUM(L53:L58)</f>
        <v>100</v>
      </c>
      <c r="M52" s="64"/>
      <c r="N52" s="67">
        <f>SUM(N53:N58)</f>
        <v>100</v>
      </c>
      <c r="O52" s="64"/>
      <c r="P52" s="67">
        <f>SUM(P53:P58)</f>
        <v>100</v>
      </c>
      <c r="Q52" s="64"/>
    </row>
    <row r="53" spans="1:20">
      <c r="B53" s="1" t="s">
        <v>47</v>
      </c>
      <c r="D53" s="65">
        <f>D16/(D$15-D$22)*100</f>
        <v>20.352458853264871</v>
      </c>
      <c r="E53" s="64"/>
      <c r="F53" s="65">
        <f>F16/(F$15-F$22)*100</f>
        <v>89.33649289099526</v>
      </c>
      <c r="G53" s="64"/>
      <c r="H53" s="65">
        <f>H16/(H$15-H$22)*100</f>
        <v>55.652346070085137</v>
      </c>
      <c r="I53" s="64"/>
      <c r="J53" s="65">
        <f>J16/(J$15-J$22)*100</f>
        <v>32.071000625950106</v>
      </c>
      <c r="K53" s="64"/>
      <c r="L53" s="65">
        <f>L16/(L$15-L$22)*100</f>
        <v>17.92165248646435</v>
      </c>
      <c r="M53" s="64"/>
      <c r="N53" s="65">
        <f>N16/(N$15-N$22)*100</f>
        <v>10.153407063860149</v>
      </c>
      <c r="O53" s="64"/>
      <c r="P53" s="65">
        <f>P16/(P$15-P$22)*100</f>
        <v>0.14351778025833201</v>
      </c>
      <c r="Q53" s="64"/>
    </row>
    <row r="54" spans="1:20">
      <c r="B54" s="1" t="s">
        <v>129</v>
      </c>
      <c r="D54" s="65">
        <f t="shared" ref="D54:F58" si="0">D17/(D$15-D$22)*100</f>
        <v>9.982685533464684</v>
      </c>
      <c r="E54" s="64"/>
      <c r="F54" s="65">
        <f t="shared" si="0"/>
        <v>0.7109004739336493</v>
      </c>
      <c r="G54" s="64"/>
      <c r="H54" s="65">
        <f t="shared" ref="H54" si="1">H17/(H$15-H$22)*100</f>
        <v>1.8610176202732132</v>
      </c>
      <c r="I54" s="64"/>
      <c r="J54" s="65">
        <f t="shared" ref="J54:L54" si="2">J17/(J$15-J$22)*100</f>
        <v>11.369936510775284</v>
      </c>
      <c r="K54" s="64"/>
      <c r="L54" s="65">
        <f t="shared" si="2"/>
        <v>14.277264661722553</v>
      </c>
      <c r="M54" s="64"/>
      <c r="N54" s="65">
        <f t="shared" ref="N54" si="3">N17/(N$15-N$22)*100</f>
        <v>6.3289332857652507</v>
      </c>
      <c r="O54" s="64"/>
      <c r="P54" s="65">
        <f t="shared" ref="P54" si="4">P17/(P$15-P$22)*100</f>
        <v>9.3844681868920414</v>
      </c>
      <c r="Q54" s="64"/>
    </row>
    <row r="55" spans="1:20">
      <c r="B55" s="1" t="s">
        <v>103</v>
      </c>
      <c r="D55" s="65">
        <f t="shared" si="0"/>
        <v>18.964316277588711</v>
      </c>
      <c r="E55" s="64"/>
      <c r="F55" s="65">
        <f t="shared" si="0"/>
        <v>3.1595576619273298</v>
      </c>
      <c r="G55" s="64"/>
      <c r="H55" s="65">
        <f t="shared" ref="H55" si="5">H18/(H$15-H$22)*100</f>
        <v>4.6525440506830327</v>
      </c>
      <c r="I55" s="64"/>
      <c r="J55" s="65">
        <f t="shared" ref="J55:L55" si="6">J18/(J$15-J$22)*100</f>
        <v>10.694804614146472</v>
      </c>
      <c r="K55" s="64"/>
      <c r="L55" s="65">
        <f t="shared" si="6"/>
        <v>20.187451658401201</v>
      </c>
      <c r="M55" s="64"/>
      <c r="N55" s="65">
        <f t="shared" ref="N55" si="7">N18/(N$15-N$22)*100</f>
        <v>35.24794862647164</v>
      </c>
      <c r="O55" s="64"/>
      <c r="P55" s="65">
        <f t="shared" ref="P55" si="8">P18/(P$15-P$22)*100</f>
        <v>21.607399138893317</v>
      </c>
      <c r="Q55" s="64"/>
    </row>
    <row r="56" spans="1:20">
      <c r="B56" s="1" t="s">
        <v>48</v>
      </c>
      <c r="D56" s="65">
        <f t="shared" si="0"/>
        <v>13.334129400760245</v>
      </c>
      <c r="E56" s="64"/>
      <c r="F56" s="65">
        <f t="shared" si="0"/>
        <v>0</v>
      </c>
      <c r="G56" s="64"/>
      <c r="H56" s="65">
        <f t="shared" ref="H56" si="9">H19/(H$15-H$22)*100</f>
        <v>10.532567808354781</v>
      </c>
      <c r="I56" s="64"/>
      <c r="J56" s="65">
        <f t="shared" ref="J56:L56" si="10">J19/(J$15-J$22)*100</f>
        <v>17.611553250469463</v>
      </c>
      <c r="K56" s="64"/>
      <c r="L56" s="65">
        <f t="shared" si="10"/>
        <v>14.554802311297147</v>
      </c>
      <c r="M56" s="64"/>
      <c r="N56" s="65">
        <f t="shared" ref="N56" si="11">N19/(N$15-N$22)*100</f>
        <v>16.938993935069568</v>
      </c>
      <c r="O56" s="64"/>
      <c r="P56" s="65">
        <f t="shared" ref="P56" si="12">P19/(P$15-P$22)*100</f>
        <v>6.6177643119119764</v>
      </c>
      <c r="Q56" s="64"/>
    </row>
    <row r="57" spans="1:20">
      <c r="B57" s="1" t="s">
        <v>49</v>
      </c>
      <c r="D57" s="65">
        <f t="shared" si="0"/>
        <v>36.285748402889723</v>
      </c>
      <c r="E57" s="64"/>
      <c r="F57" s="65">
        <f t="shared" si="0"/>
        <v>6.79304897314376</v>
      </c>
      <c r="G57" s="64"/>
      <c r="H57" s="65">
        <f t="shared" ref="H57" si="13">H20/(H$15-H$22)*100</f>
        <v>27.301524450603843</v>
      </c>
      <c r="I57" s="64"/>
      <c r="J57" s="65">
        <f t="shared" ref="J57:L57" si="14">J20/(J$15-J$22)*100</f>
        <v>28.252704998658679</v>
      </c>
      <c r="K57" s="64"/>
      <c r="L57" s="65">
        <f t="shared" si="14"/>
        <v>33.058828882114746</v>
      </c>
      <c r="M57" s="64"/>
      <c r="N57" s="65">
        <f t="shared" ref="N57" si="15">N20/(N$15-N$22)*100</f>
        <v>29.88940420977524</v>
      </c>
      <c r="O57" s="64"/>
      <c r="P57" s="65">
        <f t="shared" ref="P57" si="16">P20/(P$15-P$22)*100</f>
        <v>58.021049274437885</v>
      </c>
      <c r="Q57" s="64"/>
    </row>
    <row r="58" spans="1:20" ht="14.25">
      <c r="B58" s="1" t="s">
        <v>153</v>
      </c>
      <c r="D58" s="65">
        <f t="shared" si="0"/>
        <v>1.080661532031763</v>
      </c>
      <c r="E58" s="64"/>
      <c r="F58" s="65">
        <f t="shared" si="0"/>
        <v>0</v>
      </c>
      <c r="G58" s="64"/>
      <c r="H58" s="65">
        <f t="shared" ref="H58" si="17">H21/(H$15-H$22)*100</f>
        <v>0</v>
      </c>
      <c r="I58" s="64"/>
      <c r="J58" s="65">
        <f t="shared" ref="J58:L58" si="18">J21/(J$15-J$22)*100</f>
        <v>0</v>
      </c>
      <c r="K58" s="64"/>
      <c r="L58" s="65">
        <f t="shared" si="18"/>
        <v>0</v>
      </c>
      <c r="M58" s="64"/>
      <c r="N58" s="65">
        <f t="shared" ref="N58" si="19">N21/(N$15-N$22)*100</f>
        <v>1.441312879058152</v>
      </c>
      <c r="O58" s="64"/>
      <c r="P58" s="65">
        <f t="shared" ref="P58" si="20">P21/(P$15-P$22)*100</f>
        <v>4.2258013076064422</v>
      </c>
      <c r="Q58" s="64"/>
    </row>
    <row r="59" spans="1:20" ht="6.95" customHeight="1">
      <c r="B59" s="20"/>
      <c r="D59" s="76"/>
      <c r="E59" s="64"/>
      <c r="F59" s="76"/>
      <c r="G59" s="64"/>
      <c r="H59" s="76"/>
      <c r="I59" s="64"/>
      <c r="J59" s="76"/>
      <c r="K59" s="64"/>
      <c r="L59" s="76"/>
      <c r="M59" s="64"/>
      <c r="N59" s="76"/>
      <c r="O59" s="64"/>
      <c r="P59" s="76"/>
      <c r="Q59" s="64"/>
    </row>
    <row r="60" spans="1:20">
      <c r="A60" s="123" t="s">
        <v>146</v>
      </c>
      <c r="B60" s="123"/>
      <c r="D60" s="67">
        <f>SUM(D61:D66)</f>
        <v>100.00129070562876</v>
      </c>
      <c r="E60" s="64"/>
      <c r="F60" s="67">
        <f>SUM(F61:F66)</f>
        <v>100</v>
      </c>
      <c r="G60" s="64"/>
      <c r="H60" s="67">
        <f>SUM(H61:H66)</f>
        <v>100</v>
      </c>
      <c r="I60" s="64"/>
      <c r="J60" s="67">
        <f>SUM(J61:J66)</f>
        <v>100</v>
      </c>
      <c r="K60" s="64"/>
      <c r="L60" s="67">
        <f>SUM(L61:L66)</f>
        <v>100</v>
      </c>
      <c r="M60" s="64"/>
      <c r="N60" s="67">
        <f>SUM(N61:N66)</f>
        <v>100</v>
      </c>
      <c r="O60" s="64"/>
      <c r="P60" s="67">
        <f>SUM(P61:P66)</f>
        <v>100</v>
      </c>
      <c r="Q60" s="64"/>
    </row>
    <row r="61" spans="1:20">
      <c r="B61" s="1" t="s">
        <v>47</v>
      </c>
      <c r="D61" s="65">
        <f>D25/(D$24-D$31)*100</f>
        <v>16.930185732539979</v>
      </c>
      <c r="E61" s="64"/>
      <c r="F61" s="65">
        <f>F25/(F$24-F$31)*100</f>
        <v>93.156424581005581</v>
      </c>
      <c r="G61" s="64"/>
      <c r="H61" s="65">
        <f>H25/(H$24-H$31)*100</f>
        <v>49.819694868238557</v>
      </c>
      <c r="I61" s="64"/>
      <c r="J61" s="65">
        <f>J25/(J$24-J$31)*100</f>
        <v>28.011015911872704</v>
      </c>
      <c r="K61" s="64"/>
      <c r="L61" s="65">
        <f>L25/(L$24-L$31)*100</f>
        <v>18.451254141031708</v>
      </c>
      <c r="M61" s="64"/>
      <c r="N61" s="65">
        <f>N25/(N$24-N$31)*100</f>
        <v>7.3332726776453461</v>
      </c>
      <c r="O61" s="64"/>
      <c r="P61" s="65">
        <f>P25/(P$24-P$31)*100</f>
        <v>0</v>
      </c>
      <c r="Q61" s="64"/>
    </row>
    <row r="62" spans="1:20">
      <c r="B62" s="1" t="s">
        <v>129</v>
      </c>
      <c r="D62" s="65">
        <f t="shared" ref="D62:F66" si="21">D26/(D$24-D$31)*100</f>
        <v>9.9577939259393116</v>
      </c>
      <c r="E62" s="64"/>
      <c r="F62" s="65">
        <f t="shared" si="21"/>
        <v>1.2569832402234637</v>
      </c>
      <c r="G62" s="64"/>
      <c r="H62" s="65">
        <f t="shared" ref="H62" si="22">H26/(H$24-H$31)*100</f>
        <v>0</v>
      </c>
      <c r="I62" s="64"/>
      <c r="J62" s="65">
        <f t="shared" ref="J62" si="23">J26/(J$24-J$31)*100</f>
        <v>11.370869033047736</v>
      </c>
      <c r="K62" s="64"/>
      <c r="L62" s="65">
        <f t="shared" ref="L62" si="24">L26/(L$24-L$31)*100</f>
        <v>14.718409843823945</v>
      </c>
      <c r="M62" s="64"/>
      <c r="N62" s="65">
        <f t="shared" ref="N62" si="25">N26/(N$24-N$31)*100</f>
        <v>3.9941770539532344</v>
      </c>
      <c r="O62" s="64"/>
      <c r="P62" s="65">
        <f t="shared" ref="P62" si="26">P26/(P$24-P$31)*100</f>
        <v>9.754194303550527</v>
      </c>
      <c r="Q62" s="64"/>
    </row>
    <row r="63" spans="1:20">
      <c r="B63" s="1" t="s">
        <v>103</v>
      </c>
      <c r="D63" s="65">
        <f t="shared" si="21"/>
        <v>19.447061708636113</v>
      </c>
      <c r="E63" s="64"/>
      <c r="F63" s="65">
        <f t="shared" si="21"/>
        <v>5.5865921787709496</v>
      </c>
      <c r="G63" s="64"/>
      <c r="H63" s="65">
        <f t="shared" ref="H63" si="27">H27/(H$24-H$31)*100</f>
        <v>4.7434119278779479</v>
      </c>
      <c r="I63" s="64"/>
      <c r="J63" s="65">
        <f t="shared" ref="J63" si="28">J27/(J$24-J$31)*100</f>
        <v>9.8531211750305996</v>
      </c>
      <c r="K63" s="64"/>
      <c r="L63" s="65">
        <f t="shared" ref="L63" si="29">L27/(L$24-L$31)*100</f>
        <v>19.344533838144816</v>
      </c>
      <c r="M63" s="64"/>
      <c r="N63" s="65">
        <f t="shared" ref="N63" si="30">N27/(N$24-N$31)*100</f>
        <v>35.465380766081338</v>
      </c>
      <c r="O63" s="64"/>
      <c r="P63" s="65">
        <f t="shared" ref="P63" si="31">P27/(P$24-P$31)*100</f>
        <v>20.747171283651973</v>
      </c>
      <c r="Q63" s="64"/>
    </row>
    <row r="64" spans="1:20">
      <c r="B64" s="1" t="s">
        <v>48</v>
      </c>
      <c r="D64" s="65">
        <f t="shared" si="21"/>
        <v>15.092220917175419</v>
      </c>
      <c r="E64" s="64"/>
      <c r="F64" s="65">
        <f t="shared" si="21"/>
        <v>0</v>
      </c>
      <c r="G64" s="64"/>
      <c r="H64" s="65">
        <f t="shared" ref="H64" si="32">H28/(H$24-H$31)*100</f>
        <v>12.565880721220527</v>
      </c>
      <c r="I64" s="64"/>
      <c r="J64" s="65">
        <f t="shared" ref="J64" si="33">J28/(J$24-J$31)*100</f>
        <v>20.440636474908199</v>
      </c>
      <c r="K64" s="64"/>
      <c r="L64" s="65">
        <f t="shared" ref="L64" si="34">L28/(L$24-L$31)*100</f>
        <v>16.297917652626598</v>
      </c>
      <c r="M64" s="64"/>
      <c r="N64" s="65">
        <f t="shared" ref="N64" si="35">N28/(N$24-N$31)*100</f>
        <v>19.661541261031754</v>
      </c>
      <c r="O64" s="64"/>
      <c r="P64" s="65">
        <f t="shared" ref="P64" si="36">P28/(P$24-P$31)*100</f>
        <v>6.2719469371829888</v>
      </c>
      <c r="Q64" s="64"/>
    </row>
    <row r="65" spans="1:19">
      <c r="B65" s="1" t="s">
        <v>49</v>
      </c>
      <c r="D65" s="65">
        <f t="shared" si="21"/>
        <v>37.294939143229605</v>
      </c>
      <c r="E65" s="64"/>
      <c r="F65" s="65">
        <f t="shared" si="21"/>
        <v>0</v>
      </c>
      <c r="G65" s="64"/>
      <c r="H65" s="65">
        <f t="shared" ref="H65" si="37">H29/(H$24-H$31)*100</f>
        <v>32.871012482662969</v>
      </c>
      <c r="I65" s="64"/>
      <c r="J65" s="65">
        <f t="shared" ref="J65" si="38">J29/(J$24-J$31)*100</f>
        <v>30.324357405140763</v>
      </c>
      <c r="K65" s="64"/>
      <c r="L65" s="65">
        <f t="shared" ref="L65" si="39">L29/(L$24-L$31)*100</f>
        <v>31.187884524372926</v>
      </c>
      <c r="M65" s="64"/>
      <c r="N65" s="65">
        <f t="shared" ref="N65" si="40">N29/(N$24-N$31)*100</f>
        <v>31.707760895277953</v>
      </c>
      <c r="O65" s="64"/>
      <c r="P65" s="65">
        <f t="shared" ref="P65" si="41">P29/(P$24-P$31)*100</f>
        <v>58.056964494732732</v>
      </c>
      <c r="Q65" s="64"/>
    </row>
    <row r="66" spans="1:19" ht="14.25">
      <c r="B66" s="1" t="s">
        <v>153</v>
      </c>
      <c r="D66" s="65">
        <f t="shared" si="21"/>
        <v>1.2790892781083418</v>
      </c>
      <c r="E66" s="64"/>
      <c r="F66" s="65">
        <f t="shared" si="21"/>
        <v>0</v>
      </c>
      <c r="G66" s="64"/>
      <c r="H66" s="65">
        <f t="shared" ref="H66" si="42">H30/(H$24-H$31)*100</f>
        <v>0</v>
      </c>
      <c r="I66" s="64"/>
      <c r="J66" s="65">
        <f t="shared" ref="J66" si="43">J30/(J$24-J$31)*100</f>
        <v>0</v>
      </c>
      <c r="L66" s="65">
        <f t="shared" ref="L66" si="44">L30/(L$24-L$31)*100</f>
        <v>0</v>
      </c>
      <c r="M66" s="64"/>
      <c r="N66" s="65">
        <f t="shared" ref="N66" si="45">N30/(N$24-N$31)*100</f>
        <v>1.837867346010372</v>
      </c>
      <c r="O66" s="64"/>
      <c r="P66" s="65">
        <f t="shared" ref="P66" si="46">P30/(P$24-P$31)*100</f>
        <v>5.1697229808817795</v>
      </c>
      <c r="Q66" s="64"/>
    </row>
    <row r="67" spans="1:19" ht="6.95" customHeight="1">
      <c r="B67" s="20"/>
      <c r="D67" s="76"/>
      <c r="E67" s="64"/>
      <c r="F67" s="76"/>
      <c r="G67" s="64"/>
      <c r="H67" s="76"/>
      <c r="I67" s="64"/>
      <c r="J67" s="76"/>
      <c r="K67" s="64"/>
      <c r="L67" s="76"/>
      <c r="M67" s="64"/>
      <c r="N67" s="76"/>
      <c r="O67" s="64"/>
      <c r="P67" s="76"/>
      <c r="Q67" s="64"/>
    </row>
    <row r="68" spans="1:19">
      <c r="A68" s="123" t="s">
        <v>148</v>
      </c>
      <c r="B68" s="123"/>
      <c r="D68" s="67">
        <f>SUM(D69:D74)</f>
        <v>99.995655385150116</v>
      </c>
      <c r="E68" s="64"/>
      <c r="F68" s="67">
        <f>SUM(F69:F74)</f>
        <v>100</v>
      </c>
      <c r="G68" s="64"/>
      <c r="H68" s="67">
        <f>SUM(H69:H74)</f>
        <v>100</v>
      </c>
      <c r="I68" s="64"/>
      <c r="J68" s="67">
        <f>SUM(J69:J74)</f>
        <v>100</v>
      </c>
      <c r="K68" s="64"/>
      <c r="L68" s="67">
        <f>SUM(L69:L74)</f>
        <v>100</v>
      </c>
      <c r="M68" s="64"/>
      <c r="N68" s="67">
        <f>SUM(N69:N74)</f>
        <v>100</v>
      </c>
      <c r="O68" s="64"/>
      <c r="P68" s="67">
        <f>SUM(P69:P74)</f>
        <v>100</v>
      </c>
      <c r="Q68" s="64"/>
    </row>
    <row r="69" spans="1:19">
      <c r="B69" s="1" t="s">
        <v>47</v>
      </c>
      <c r="D69" s="65">
        <f>D34/(D$33-D$40)*100</f>
        <v>31.872094538819134</v>
      </c>
      <c r="E69" s="64"/>
      <c r="F69" s="65">
        <f>F34/(F$33-F$40)*100</f>
        <v>84.36363636363636</v>
      </c>
      <c r="G69" s="64"/>
      <c r="H69" s="65">
        <f>H34/(H$33-H$40)*100</f>
        <v>70.193637621023512</v>
      </c>
      <c r="I69" s="64"/>
      <c r="J69" s="65">
        <f>J34/(J$33-J$40)*100</f>
        <v>43.079986724195152</v>
      </c>
      <c r="K69" s="64"/>
      <c r="L69" s="65">
        <f>L34/(L$33-L$40)*100</f>
        <v>16.157635467980295</v>
      </c>
      <c r="M69" s="64"/>
      <c r="N69" s="65">
        <f>N34/(N$33-N$40)*100</f>
        <v>20.403439153439155</v>
      </c>
      <c r="O69" s="64"/>
      <c r="P69" s="65">
        <f>P34/(P$33-P$40)*100</f>
        <v>0.7860262008733625</v>
      </c>
      <c r="Q69" s="64"/>
    </row>
    <row r="70" spans="1:19">
      <c r="B70" s="1" t="s">
        <v>129</v>
      </c>
      <c r="D70" s="65">
        <f t="shared" ref="D70:F74" si="47">D35/(D$33-D$40)*100</f>
        <v>10.066472607203371</v>
      </c>
      <c r="E70" s="64"/>
      <c r="F70" s="65">
        <f t="shared" si="47"/>
        <v>0</v>
      </c>
      <c r="G70" s="64"/>
      <c r="H70" s="65">
        <f t="shared" ref="H70" si="48">H35/(H$33-H$40)*100</f>
        <v>6.5006915629322277</v>
      </c>
      <c r="I70" s="64"/>
      <c r="J70" s="65">
        <f t="shared" ref="J70" si="49">J35/(J$33-J$40)*100</f>
        <v>11.367407899103883</v>
      </c>
      <c r="K70" s="64"/>
      <c r="L70" s="65">
        <f t="shared" ref="L70" si="50">L35/(L$33-L$40)*100</f>
        <v>12.807881773399016</v>
      </c>
      <c r="M70" s="64"/>
      <c r="N70" s="65">
        <f t="shared" ref="N70" si="51">N35/(N$33-N$40)*100</f>
        <v>14.814814814814813</v>
      </c>
      <c r="O70" s="64"/>
      <c r="P70" s="65">
        <f t="shared" ref="P70" si="52">P35/(P$33-P$40)*100</f>
        <v>7.7292576419213974</v>
      </c>
      <c r="Q70" s="64"/>
    </row>
    <row r="71" spans="1:19">
      <c r="B71" s="1" t="s">
        <v>103</v>
      </c>
      <c r="D71" s="65">
        <f t="shared" si="47"/>
        <v>17.339357865925187</v>
      </c>
      <c r="E71" s="64"/>
      <c r="F71" s="65">
        <f t="shared" si="47"/>
        <v>0</v>
      </c>
      <c r="G71" s="64"/>
      <c r="H71" s="65">
        <f t="shared" ref="H71" si="53">H36/(H$33-H$40)*100</f>
        <v>4.4260027662517292</v>
      </c>
      <c r="I71" s="64"/>
      <c r="J71" s="65">
        <f t="shared" ref="J71" si="54">J36/(J$33-J$40)*100</f>
        <v>12.977099236641221</v>
      </c>
      <c r="K71" s="64"/>
      <c r="L71" s="65">
        <f t="shared" ref="L71" si="55">L36/(L$33-L$40)*100</f>
        <v>22.995073891625616</v>
      </c>
      <c r="M71" s="64"/>
      <c r="N71" s="65">
        <f t="shared" ref="N71" si="56">N36/(N$33-N$40)*100</f>
        <v>34.457671957671963</v>
      </c>
      <c r="O71" s="64"/>
      <c r="P71" s="65">
        <f t="shared" ref="P71" si="57">P36/(P$33-P$40)*100</f>
        <v>25.458515283842797</v>
      </c>
      <c r="Q71" s="64"/>
    </row>
    <row r="72" spans="1:19">
      <c r="B72" s="1" t="s">
        <v>48</v>
      </c>
      <c r="D72" s="65">
        <f t="shared" si="47"/>
        <v>7.4162575487683018</v>
      </c>
      <c r="E72" s="64"/>
      <c r="F72" s="65">
        <f t="shared" si="47"/>
        <v>0</v>
      </c>
      <c r="G72" s="64"/>
      <c r="H72" s="65">
        <f t="shared" ref="H72" si="58">H37/(H$33-H$40)*100</f>
        <v>5.463347164591978</v>
      </c>
      <c r="I72" s="64"/>
      <c r="J72" s="65">
        <f t="shared" ref="J72" si="59">J37/(J$33-J$40)*100</f>
        <v>9.9402588781944914</v>
      </c>
      <c r="K72" s="64"/>
      <c r="L72" s="65">
        <f t="shared" ref="L72" si="60">L37/(L$33-L$40)*100</f>
        <v>8.7487684729064039</v>
      </c>
      <c r="M72" s="64"/>
      <c r="N72" s="65">
        <f t="shared" ref="N72" si="61">N37/(N$33-N$40)*100</f>
        <v>7.0436507936507935</v>
      </c>
      <c r="O72" s="64"/>
      <c r="P72" s="65">
        <f t="shared" ref="P72" si="62">P37/(P$33-P$40)*100</f>
        <v>8.1659388646288207</v>
      </c>
      <c r="Q72" s="64"/>
    </row>
    <row r="73" spans="1:19">
      <c r="B73" s="1" t="s">
        <v>49</v>
      </c>
      <c r="D73" s="65">
        <f t="shared" si="47"/>
        <v>32.888734413694223</v>
      </c>
      <c r="E73" s="64"/>
      <c r="F73" s="65">
        <f t="shared" si="47"/>
        <v>15.636363636363637</v>
      </c>
      <c r="G73" s="64"/>
      <c r="H73" s="65">
        <f t="shared" ref="H73" si="63">H38/(H$33-H$40)*100</f>
        <v>13.416320885200554</v>
      </c>
      <c r="I73" s="64"/>
      <c r="J73" s="65">
        <f t="shared" ref="J73" si="64">J38/(J$33-J$40)*100</f>
        <v>22.635247261865253</v>
      </c>
      <c r="K73" s="64"/>
      <c r="L73" s="65">
        <f t="shared" ref="L73" si="65">L38/(L$33-L$40)*100</f>
        <v>39.290640394088669</v>
      </c>
      <c r="M73" s="64"/>
      <c r="N73" s="65">
        <f t="shared" ref="N73" si="66">N38/(N$33-N$40)*100</f>
        <v>23.280423280423278</v>
      </c>
      <c r="O73" s="64"/>
      <c r="P73" s="65">
        <f t="shared" ref="P73" si="67">P38/(P$33-P$40)*100</f>
        <v>57.860262008733621</v>
      </c>
      <c r="Q73" s="64"/>
    </row>
    <row r="74" spans="1:19" ht="14.25">
      <c r="B74" s="1" t="s">
        <v>83</v>
      </c>
      <c r="D74" s="65">
        <f t="shared" si="47"/>
        <v>0.41273841073988793</v>
      </c>
      <c r="E74" s="64"/>
      <c r="F74" s="65">
        <f t="shared" si="47"/>
        <v>0</v>
      </c>
      <c r="G74" s="64"/>
      <c r="H74" s="65">
        <f t="shared" ref="H74" si="68">H39/(H$33-H$40)*100</f>
        <v>0</v>
      </c>
      <c r="I74" s="64"/>
      <c r="J74" s="65">
        <f t="shared" ref="J74" si="69">J39/(J$33-J$40)*100</f>
        <v>0</v>
      </c>
      <c r="K74" s="64"/>
      <c r="L74" s="65">
        <f t="shared" ref="L74" si="70">L39/(L$33-L$40)*100</f>
        <v>0</v>
      </c>
      <c r="M74" s="64"/>
      <c r="N74" s="65">
        <f t="shared" ref="N74" si="71">N39/(N$33-N$40)*100</f>
        <v>0</v>
      </c>
      <c r="O74" s="64"/>
      <c r="P74" s="65">
        <f t="shared" ref="P74" si="72">P39/(P$33-P$40)*100</f>
        <v>0</v>
      </c>
      <c r="Q74" s="64"/>
    </row>
    <row r="75" spans="1:19" ht="6.95" customHeight="1" thickBot="1">
      <c r="A75" s="2"/>
      <c r="B75" s="2"/>
      <c r="C75" s="2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</row>
    <row r="76" spans="1:19" ht="6.95" customHeight="1">
      <c r="A76" s="9"/>
      <c r="B76" s="9"/>
      <c r="C76" s="9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</row>
    <row r="77" spans="1:19">
      <c r="A77" s="10" t="s">
        <v>42</v>
      </c>
      <c r="B77" s="19">
        <v>1</v>
      </c>
      <c r="C77" s="214" t="s">
        <v>71</v>
      </c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  <c r="O77" s="214"/>
      <c r="P77" s="214"/>
      <c r="Q77" s="214"/>
      <c r="R77" s="214"/>
      <c r="S77" s="214"/>
    </row>
    <row r="78" spans="1:19">
      <c r="A78" s="9"/>
      <c r="B78" s="19">
        <v>2</v>
      </c>
      <c r="C78" s="219" t="s">
        <v>196</v>
      </c>
      <c r="D78" s="219"/>
      <c r="E78" s="219"/>
      <c r="F78" s="219"/>
      <c r="G78" s="219"/>
      <c r="H78" s="219"/>
      <c r="I78" s="219"/>
      <c r="J78" s="219"/>
      <c r="K78" s="219"/>
      <c r="L78" s="219"/>
      <c r="M78" s="219"/>
      <c r="N78" s="219"/>
      <c r="O78" s="219"/>
      <c r="P78" s="219"/>
      <c r="Q78" s="219"/>
      <c r="R78" s="219"/>
      <c r="S78" s="219"/>
    </row>
    <row r="79" spans="1:19">
      <c r="A79" s="9"/>
      <c r="B79" s="23">
        <v>0</v>
      </c>
      <c r="C79" s="214" t="s">
        <v>36</v>
      </c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  <c r="O79" s="214"/>
      <c r="P79" s="214"/>
      <c r="Q79" s="214"/>
      <c r="R79" s="214"/>
      <c r="S79" s="214"/>
    </row>
    <row r="80" spans="1:19">
      <c r="A80" s="9"/>
      <c r="B80" s="12" t="s">
        <v>74</v>
      </c>
      <c r="C80" s="214" t="s">
        <v>161</v>
      </c>
      <c r="D80" s="214"/>
      <c r="E80" s="214"/>
      <c r="F80" s="214"/>
      <c r="G80" s="214"/>
      <c r="H80" s="214"/>
      <c r="I80" s="214"/>
      <c r="J80" s="214"/>
      <c r="K80" s="214"/>
      <c r="L80" s="214"/>
      <c r="M80" s="214"/>
      <c r="N80" s="214"/>
      <c r="O80" s="214"/>
      <c r="P80" s="214"/>
      <c r="Q80" s="214"/>
      <c r="R80" s="214"/>
      <c r="S80" s="214"/>
    </row>
    <row r="81" spans="4:18"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</row>
  </sheetData>
  <mergeCells count="24">
    <mergeCell ref="C80:S80"/>
    <mergeCell ref="A43:C49"/>
    <mergeCell ref="A15:C15"/>
    <mergeCell ref="P49:Q49"/>
    <mergeCell ref="A52:C52"/>
    <mergeCell ref="F49:G49"/>
    <mergeCell ref="H49:I49"/>
    <mergeCell ref="J49:K49"/>
    <mergeCell ref="L49:M49"/>
    <mergeCell ref="N49:O49"/>
    <mergeCell ref="C77:S77"/>
    <mergeCell ref="C78:S78"/>
    <mergeCell ref="C79:S79"/>
    <mergeCell ref="D43:Q43"/>
    <mergeCell ref="D46:E49"/>
    <mergeCell ref="F46:Q46"/>
    <mergeCell ref="A1:S1"/>
    <mergeCell ref="A2:S2"/>
    <mergeCell ref="A3:S3"/>
    <mergeCell ref="D9:D12"/>
    <mergeCell ref="R12:S12"/>
    <mergeCell ref="A6:C12"/>
    <mergeCell ref="D6:S6"/>
    <mergeCell ref="F9:S9"/>
  </mergeCells>
  <phoneticPr fontId="0" type="noConversion"/>
  <hyperlinks>
    <hyperlink ref="T1" location="Índice!A1" display="Ir a Índice"/>
  </hyperlinks>
  <printOptions horizontalCentered="1"/>
  <pageMargins left="1.3385826771653544" right="0.78740157480314965" top="0.78740157480314965" bottom="0.78740157480314965" header="0.39370078740157483" footer="0.39370078740157483"/>
  <pageSetup paperSize="9" scale="43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5"/>
  <sheetViews>
    <sheetView showGridLines="0" zoomScale="130" zoomScaleNormal="130" workbookViewId="0">
      <selection activeCell="K7" sqref="K7:P7"/>
    </sheetView>
  </sheetViews>
  <sheetFormatPr defaultColWidth="11.42578125" defaultRowHeight="12.75"/>
  <cols>
    <col min="1" max="1" width="5.7109375" style="1" customWidth="1"/>
    <col min="2" max="2" width="7.42578125" style="1" customWidth="1"/>
    <col min="3" max="3" width="20.5703125" style="1" customWidth="1"/>
    <col min="4" max="4" width="12.7109375" style="66" customWidth="1"/>
    <col min="5" max="5" width="3.7109375" style="66" customWidth="1"/>
    <col min="6" max="6" width="12.7109375" style="66" customWidth="1"/>
    <col min="7" max="7" width="3.7109375" style="66" customWidth="1"/>
    <col min="8" max="8" width="12.7109375" style="66" customWidth="1"/>
    <col min="9" max="10" width="3.7109375" style="66" customWidth="1"/>
    <col min="11" max="11" width="9.5703125" style="1" bestFit="1" customWidth="1"/>
    <col min="12" max="12" width="2.85546875" style="1" bestFit="1" customWidth="1"/>
    <col min="13" max="13" width="10.140625" style="1" customWidth="1"/>
    <col min="14" max="14" width="2.85546875" style="1" bestFit="1" customWidth="1"/>
    <col min="15" max="15" width="10.7109375" style="1" customWidth="1"/>
    <col min="16" max="16" width="2.85546875" style="1" bestFit="1" customWidth="1"/>
    <col min="17" max="17" width="3.7109375" style="1" customWidth="1"/>
    <col min="18" max="18" width="10.7109375" style="1" customWidth="1"/>
    <col min="19" max="16384" width="11.42578125" style="1"/>
  </cols>
  <sheetData>
    <row r="1" spans="1:18" s="44" customFormat="1" ht="15">
      <c r="A1" s="199" t="s">
        <v>122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43"/>
      <c r="R1" s="138" t="s">
        <v>197</v>
      </c>
    </row>
    <row r="2" spans="1:18" s="44" customFormat="1" ht="15">
      <c r="A2" s="199" t="s">
        <v>183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43"/>
    </row>
    <row r="3" spans="1:18" s="44" customFormat="1" ht="27.75" customHeight="1">
      <c r="A3" s="200" t="s">
        <v>214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45"/>
    </row>
    <row r="4" spans="1:18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69"/>
      <c r="K4" s="15"/>
      <c r="L4" s="15"/>
      <c r="M4" s="15"/>
      <c r="N4" s="15"/>
      <c r="O4" s="15"/>
      <c r="P4" s="15"/>
      <c r="Q4" s="39"/>
    </row>
    <row r="5" spans="1:18" ht="6" customHeight="1"/>
    <row r="6" spans="1:18">
      <c r="A6" s="210" t="s">
        <v>159</v>
      </c>
      <c r="B6" s="210"/>
      <c r="C6" s="210"/>
      <c r="D6" s="230" t="s">
        <v>170</v>
      </c>
      <c r="E6" s="230"/>
      <c r="F6" s="230"/>
      <c r="G6" s="230"/>
      <c r="H6" s="230"/>
      <c r="I6" s="230"/>
      <c r="K6" s="226" t="s">
        <v>171</v>
      </c>
      <c r="L6" s="226"/>
      <c r="M6" s="226"/>
      <c r="N6" s="226"/>
      <c r="O6" s="226"/>
      <c r="P6" s="226"/>
    </row>
    <row r="7" spans="1:18" ht="6.95" customHeight="1">
      <c r="A7" s="210"/>
      <c r="B7" s="210"/>
      <c r="C7" s="210"/>
      <c r="D7" s="229"/>
      <c r="E7" s="229"/>
      <c r="F7" s="229"/>
      <c r="G7" s="229"/>
      <c r="H7" s="229"/>
      <c r="I7" s="229"/>
      <c r="K7" s="227"/>
      <c r="L7" s="227"/>
      <c r="M7" s="227"/>
      <c r="N7" s="227"/>
      <c r="O7" s="227"/>
      <c r="P7" s="227"/>
    </row>
    <row r="8" spans="1:18" ht="6.95" customHeight="1">
      <c r="A8" s="210"/>
      <c r="B8" s="210"/>
      <c r="C8" s="210"/>
    </row>
    <row r="9" spans="1:18" ht="26.25" customHeight="1">
      <c r="A9" s="210"/>
      <c r="B9" s="210"/>
      <c r="C9" s="210"/>
      <c r="D9" s="202" t="s">
        <v>79</v>
      </c>
      <c r="E9" s="202"/>
      <c r="F9" s="203" t="s">
        <v>105</v>
      </c>
      <c r="G9" s="203"/>
      <c r="H9" s="203"/>
      <c r="I9" s="203"/>
      <c r="J9" s="148"/>
      <c r="K9" s="213" t="s">
        <v>79</v>
      </c>
      <c r="L9" s="213"/>
      <c r="M9" s="223" t="s">
        <v>105</v>
      </c>
      <c r="N9" s="223"/>
      <c r="O9" s="223"/>
      <c r="P9" s="223"/>
      <c r="Q9" s="33"/>
    </row>
    <row r="10" spans="1:18" ht="6" customHeight="1">
      <c r="A10" s="210"/>
      <c r="B10" s="210"/>
      <c r="C10" s="210"/>
      <c r="D10" s="202"/>
      <c r="E10" s="202"/>
      <c r="F10" s="140"/>
      <c r="G10" s="140"/>
      <c r="H10" s="140"/>
      <c r="I10" s="140"/>
      <c r="J10" s="156"/>
      <c r="K10" s="213"/>
      <c r="L10" s="213"/>
      <c r="M10" s="4"/>
      <c r="N10" s="4"/>
      <c r="O10" s="4"/>
      <c r="P10" s="4"/>
      <c r="Q10" s="16"/>
    </row>
    <row r="11" spans="1:18" ht="6" customHeight="1">
      <c r="A11" s="210"/>
      <c r="B11" s="210"/>
      <c r="C11" s="210"/>
      <c r="D11" s="202"/>
      <c r="E11" s="202"/>
      <c r="F11" s="147"/>
      <c r="G11" s="147"/>
      <c r="H11" s="147"/>
      <c r="I11" s="147"/>
      <c r="J11" s="147"/>
      <c r="K11" s="213"/>
      <c r="L11" s="213"/>
      <c r="M11" s="3"/>
      <c r="N11" s="3"/>
      <c r="O11" s="3"/>
      <c r="P11" s="3"/>
      <c r="Q11" s="3"/>
    </row>
    <row r="12" spans="1:18" s="5" customFormat="1" ht="12.75" customHeight="1">
      <c r="A12" s="210"/>
      <c r="B12" s="210"/>
      <c r="C12" s="210"/>
      <c r="D12" s="202"/>
      <c r="E12" s="202"/>
      <c r="F12" s="201" t="s">
        <v>131</v>
      </c>
      <c r="G12" s="201"/>
      <c r="H12" s="201" t="s">
        <v>132</v>
      </c>
      <c r="I12" s="201"/>
      <c r="J12" s="145"/>
      <c r="K12" s="213"/>
      <c r="L12" s="213"/>
      <c r="M12" s="207" t="s">
        <v>131</v>
      </c>
      <c r="N12" s="207"/>
      <c r="O12" s="207" t="s">
        <v>132</v>
      </c>
      <c r="P12" s="207"/>
      <c r="Q12" s="38"/>
    </row>
    <row r="13" spans="1:18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6"/>
      <c r="L13" s="6"/>
      <c r="M13" s="6"/>
      <c r="N13" s="6"/>
      <c r="O13" s="6"/>
      <c r="P13" s="6"/>
    </row>
    <row r="14" spans="1:18" ht="6" customHeight="1"/>
    <row r="15" spans="1:18">
      <c r="A15" s="198" t="s">
        <v>95</v>
      </c>
      <c r="B15" s="198"/>
      <c r="C15" s="198"/>
      <c r="D15" s="64">
        <v>354819</v>
      </c>
      <c r="E15" s="64"/>
      <c r="F15" s="64">
        <v>215603</v>
      </c>
      <c r="G15" s="64"/>
      <c r="H15" s="64">
        <v>139216</v>
      </c>
      <c r="I15" s="64"/>
      <c r="J15" s="64"/>
      <c r="K15" s="47">
        <f>SUM(K16:K18)</f>
        <v>100</v>
      </c>
      <c r="L15" s="47"/>
      <c r="M15" s="47">
        <f>SUM(M16:M18)</f>
        <v>100</v>
      </c>
      <c r="N15" s="47"/>
      <c r="O15" s="47">
        <f>SUM(O16:O18)</f>
        <v>100</v>
      </c>
      <c r="P15" s="42"/>
      <c r="Q15" s="42"/>
      <c r="R15" s="88"/>
    </row>
    <row r="16" spans="1:18">
      <c r="A16" s="27"/>
      <c r="B16" s="197" t="s">
        <v>96</v>
      </c>
      <c r="C16" s="197"/>
      <c r="D16" s="63">
        <v>122657</v>
      </c>
      <c r="E16" s="64"/>
      <c r="F16" s="141">
        <v>51461</v>
      </c>
      <c r="G16" s="64"/>
      <c r="H16" s="141">
        <v>71196</v>
      </c>
      <c r="I16" s="64"/>
      <c r="J16" s="64"/>
      <c r="K16" s="93">
        <f>D16/D$15*100</f>
        <v>34.568892872140445</v>
      </c>
      <c r="L16" s="93"/>
      <c r="M16" s="93">
        <f>F16/F$15*100</f>
        <v>23.868406283771563</v>
      </c>
      <c r="N16" s="93"/>
      <c r="O16" s="93">
        <f>H16/H$15*100</f>
        <v>51.140673485806232</v>
      </c>
      <c r="P16" s="42"/>
      <c r="Q16" s="42"/>
      <c r="R16" s="88"/>
    </row>
    <row r="17" spans="1:18">
      <c r="A17" s="27"/>
      <c r="B17" s="197" t="s">
        <v>97</v>
      </c>
      <c r="C17" s="197"/>
      <c r="D17" s="63">
        <v>91601</v>
      </c>
      <c r="E17" s="64"/>
      <c r="F17" s="141">
        <v>50082</v>
      </c>
      <c r="G17" s="64"/>
      <c r="H17" s="141">
        <v>41519</v>
      </c>
      <c r="I17" s="64"/>
      <c r="J17" s="64"/>
      <c r="K17" s="93">
        <f>D17/D$15*100</f>
        <v>25.816261248692996</v>
      </c>
      <c r="L17" s="93"/>
      <c r="M17" s="93">
        <f>F17/F$15*100</f>
        <v>23.228804793996375</v>
      </c>
      <c r="N17" s="93"/>
      <c r="O17" s="93">
        <f>H17/H$15*100</f>
        <v>29.82343983450178</v>
      </c>
      <c r="P17" s="42"/>
      <c r="Q17" s="42"/>
      <c r="R17" s="88"/>
    </row>
    <row r="18" spans="1:18">
      <c r="A18" s="27"/>
      <c r="B18" s="197" t="s">
        <v>98</v>
      </c>
      <c r="C18" s="197"/>
      <c r="D18" s="63">
        <v>140561</v>
      </c>
      <c r="E18" s="64"/>
      <c r="F18" s="141">
        <v>114060</v>
      </c>
      <c r="G18" s="64"/>
      <c r="H18" s="141">
        <v>26501</v>
      </c>
      <c r="I18" s="64"/>
      <c r="J18" s="64"/>
      <c r="K18" s="93">
        <f>D18/D$15*100</f>
        <v>39.614845879166559</v>
      </c>
      <c r="L18" s="93"/>
      <c r="M18" s="93">
        <f>F18/F$15*100</f>
        <v>52.90278892223207</v>
      </c>
      <c r="N18" s="93"/>
      <c r="O18" s="93">
        <f>H18/H$15*100</f>
        <v>19.035886679691991</v>
      </c>
      <c r="P18" s="42"/>
      <c r="Q18" s="42"/>
      <c r="R18" s="88"/>
    </row>
    <row r="19" spans="1:18" ht="6.95" customHeight="1">
      <c r="A19" s="27"/>
      <c r="B19" s="125"/>
      <c r="C19" s="125"/>
      <c r="D19" s="76"/>
      <c r="E19" s="64"/>
      <c r="F19" s="141"/>
      <c r="G19" s="64"/>
      <c r="H19" s="141"/>
      <c r="I19" s="64"/>
      <c r="J19" s="64"/>
      <c r="K19" s="22"/>
      <c r="L19" s="42"/>
      <c r="M19" s="28"/>
      <c r="N19" s="42"/>
      <c r="O19" s="28"/>
      <c r="P19" s="42"/>
      <c r="Q19" s="42"/>
      <c r="R19" s="121"/>
    </row>
    <row r="20" spans="1:18">
      <c r="A20" s="198" t="s">
        <v>109</v>
      </c>
      <c r="B20" s="198"/>
      <c r="C20" s="198"/>
      <c r="D20" s="64">
        <v>354819</v>
      </c>
      <c r="E20" s="64"/>
      <c r="F20" s="64">
        <v>215603</v>
      </c>
      <c r="G20" s="64"/>
      <c r="H20" s="64">
        <v>139217</v>
      </c>
      <c r="I20" s="64"/>
      <c r="J20" s="64"/>
      <c r="K20" s="47">
        <f>SUM(K21:K24)</f>
        <v>100.0002818338364</v>
      </c>
      <c r="L20" s="47"/>
      <c r="M20" s="47">
        <f>SUM(M21:M24)</f>
        <v>100</v>
      </c>
      <c r="N20" s="47"/>
      <c r="O20" s="47">
        <f>SUM(O21:O24)</f>
        <v>100</v>
      </c>
      <c r="P20" s="42"/>
      <c r="Q20" s="42"/>
    </row>
    <row r="21" spans="1:18">
      <c r="A21" s="27"/>
      <c r="B21" s="197" t="s">
        <v>99</v>
      </c>
      <c r="C21" s="197"/>
      <c r="D21" s="185">
        <v>91214</v>
      </c>
      <c r="E21" s="64"/>
      <c r="F21" s="141">
        <v>56377</v>
      </c>
      <c r="G21" s="64"/>
      <c r="H21" s="141">
        <v>34837</v>
      </c>
      <c r="I21" s="64"/>
      <c r="J21" s="64"/>
      <c r="K21" s="93">
        <f>D21/D$20*100</f>
        <v>25.70719155400359</v>
      </c>
      <c r="L21" s="93"/>
      <c r="M21" s="93">
        <f>F21/F$20*100</f>
        <v>26.148522979735905</v>
      </c>
      <c r="N21" s="93"/>
      <c r="O21" s="93">
        <f>H21/H$20*100</f>
        <v>25.023524425896266</v>
      </c>
      <c r="P21" s="42"/>
      <c r="Q21" s="42"/>
    </row>
    <row r="22" spans="1:18">
      <c r="A22" s="27"/>
      <c r="B22" s="197" t="s">
        <v>100</v>
      </c>
      <c r="C22" s="197"/>
      <c r="D22" s="185">
        <v>100732</v>
      </c>
      <c r="E22" s="64"/>
      <c r="F22" s="141">
        <v>56043</v>
      </c>
      <c r="G22" s="64"/>
      <c r="H22" s="141">
        <v>44689</v>
      </c>
      <c r="I22" s="64"/>
      <c r="J22" s="64"/>
      <c r="K22" s="93">
        <f t="shared" ref="K22:O24" si="0">D22/D$20*100</f>
        <v>28.389686008922858</v>
      </c>
      <c r="L22" s="93"/>
      <c r="M22" s="93">
        <f t="shared" si="0"/>
        <v>25.99360862325663</v>
      </c>
      <c r="N22" s="93"/>
      <c r="O22" s="93">
        <f t="shared" si="0"/>
        <v>32.100246377956715</v>
      </c>
      <c r="P22" s="42"/>
      <c r="Q22" s="42"/>
    </row>
    <row r="23" spans="1:18">
      <c r="A23" s="27"/>
      <c r="B23" s="197" t="s">
        <v>101</v>
      </c>
      <c r="C23" s="197"/>
      <c r="D23" s="185">
        <v>85135</v>
      </c>
      <c r="E23" s="64"/>
      <c r="F23" s="141">
        <v>52961</v>
      </c>
      <c r="G23" s="64"/>
      <c r="H23" s="141">
        <v>32174</v>
      </c>
      <c r="I23" s="64"/>
      <c r="J23" s="64"/>
      <c r="K23" s="93">
        <f t="shared" si="0"/>
        <v>23.99392366248707</v>
      </c>
      <c r="L23" s="93"/>
      <c r="M23" s="93">
        <f t="shared" si="0"/>
        <v>24.564129441612593</v>
      </c>
      <c r="N23" s="93"/>
      <c r="O23" s="93">
        <f t="shared" si="0"/>
        <v>23.110683321720767</v>
      </c>
      <c r="P23" s="42"/>
      <c r="Q23" s="42"/>
    </row>
    <row r="24" spans="1:18">
      <c r="A24" s="27"/>
      <c r="B24" s="197" t="s">
        <v>102</v>
      </c>
      <c r="C24" s="197"/>
      <c r="D24" s="185">
        <v>77739</v>
      </c>
      <c r="E24" s="64"/>
      <c r="F24" s="141">
        <v>50222</v>
      </c>
      <c r="G24" s="64"/>
      <c r="H24" s="141">
        <v>27517</v>
      </c>
      <c r="I24" s="64"/>
      <c r="J24" s="64"/>
      <c r="K24" s="93">
        <f t="shared" si="0"/>
        <v>21.909480608422886</v>
      </c>
      <c r="L24" s="93"/>
      <c r="M24" s="93">
        <f t="shared" si="0"/>
        <v>23.293738955394868</v>
      </c>
      <c r="N24" s="93"/>
      <c r="O24" s="93">
        <f t="shared" si="0"/>
        <v>19.765545874426255</v>
      </c>
      <c r="P24" s="42"/>
      <c r="Q24" s="42"/>
    </row>
    <row r="25" spans="1:18" ht="6.95" customHeight="1">
      <c r="A25" s="27"/>
      <c r="B25" s="125"/>
      <c r="C25" s="125"/>
      <c r="D25" s="141"/>
      <c r="E25" s="64"/>
      <c r="F25" s="141"/>
      <c r="G25" s="64"/>
      <c r="H25" s="141"/>
      <c r="I25" s="64"/>
      <c r="J25" s="64"/>
      <c r="K25" s="28"/>
      <c r="L25" s="42"/>
      <c r="M25" s="28"/>
      <c r="N25" s="42"/>
      <c r="O25" s="28"/>
      <c r="P25" s="42"/>
      <c r="Q25" s="42"/>
    </row>
    <row r="26" spans="1:18" s="8" customFormat="1">
      <c r="A26" s="198" t="s">
        <v>77</v>
      </c>
      <c r="B26" s="198"/>
      <c r="C26" s="198"/>
      <c r="D26" s="64">
        <v>354819</v>
      </c>
      <c r="E26" s="64"/>
      <c r="F26" s="64">
        <v>215601</v>
      </c>
      <c r="G26" s="64"/>
      <c r="H26" s="64">
        <v>139213</v>
      </c>
      <c r="I26" s="64"/>
      <c r="J26" s="64"/>
      <c r="K26" s="47">
        <f>SUM(K27:K58)</f>
        <v>100.04849961369493</v>
      </c>
      <c r="L26" s="42"/>
      <c r="M26" s="47">
        <v>100.00000000000001</v>
      </c>
      <c r="N26" s="42"/>
      <c r="O26" s="47">
        <v>100.00000000000001</v>
      </c>
      <c r="P26" s="42"/>
      <c r="Q26" s="42"/>
    </row>
    <row r="27" spans="1:18">
      <c r="B27" s="197" t="s">
        <v>1</v>
      </c>
      <c r="C27" s="197"/>
      <c r="D27" s="63">
        <v>3120</v>
      </c>
      <c r="E27" s="64" t="s">
        <v>74</v>
      </c>
      <c r="F27" s="76">
        <v>2041</v>
      </c>
      <c r="G27" s="64" t="s">
        <v>74</v>
      </c>
      <c r="H27" s="76">
        <v>1079</v>
      </c>
      <c r="I27" s="64" t="s">
        <v>74</v>
      </c>
      <c r="J27" s="64"/>
      <c r="K27" s="93">
        <f>D27/(D$26-D$59)*100</f>
        <v>0.87976043446630692</v>
      </c>
      <c r="L27" s="42"/>
      <c r="M27" s="93">
        <f>F27/(F$26-F$59)*100</f>
        <v>0.94707779401870029</v>
      </c>
      <c r="N27" s="42"/>
      <c r="O27" s="93">
        <f>H27/(H$26-H$59)*100</f>
        <v>0.77605799936707043</v>
      </c>
      <c r="P27" s="42"/>
      <c r="Q27" s="42"/>
      <c r="R27" s="22"/>
    </row>
    <row r="28" spans="1:18">
      <c r="B28" s="197" t="s">
        <v>2</v>
      </c>
      <c r="C28" s="197"/>
      <c r="D28" s="63">
        <v>2593</v>
      </c>
      <c r="E28" s="64" t="s">
        <v>74</v>
      </c>
      <c r="F28" s="76">
        <v>1516</v>
      </c>
      <c r="G28" s="64" t="s">
        <v>74</v>
      </c>
      <c r="H28" s="76">
        <v>1077</v>
      </c>
      <c r="I28" s="64" t="s">
        <v>74</v>
      </c>
      <c r="J28" s="64"/>
      <c r="K28" s="93">
        <f t="shared" ref="K28:O58" si="1">D28/(D$26-D$59)*100</f>
        <v>0.73115987390100445</v>
      </c>
      <c r="L28" s="42"/>
      <c r="M28" s="93">
        <f t="shared" si="1"/>
        <v>0.70346395675274354</v>
      </c>
      <c r="N28" s="42"/>
      <c r="O28" s="93">
        <f t="shared" si="1"/>
        <v>0.77461952300123715</v>
      </c>
      <c r="P28" s="42"/>
      <c r="Q28" s="42"/>
      <c r="R28" s="22"/>
    </row>
    <row r="29" spans="1:18">
      <c r="B29" s="197" t="s">
        <v>3</v>
      </c>
      <c r="C29" s="197"/>
      <c r="D29" s="63">
        <v>2179</v>
      </c>
      <c r="E29" s="64" t="s">
        <v>74</v>
      </c>
      <c r="F29" s="76">
        <v>739</v>
      </c>
      <c r="G29" s="64" t="s">
        <v>74</v>
      </c>
      <c r="H29" s="76">
        <v>1440</v>
      </c>
      <c r="I29" s="64" t="s">
        <v>74</v>
      </c>
      <c r="J29" s="64"/>
      <c r="K29" s="93">
        <f t="shared" si="1"/>
        <v>0.61442243163528287</v>
      </c>
      <c r="L29" s="42"/>
      <c r="M29" s="93">
        <f t="shared" si="1"/>
        <v>0.3429154775991276</v>
      </c>
      <c r="N29" s="42"/>
      <c r="O29" s="93">
        <f t="shared" si="1"/>
        <v>1.0357029833999827</v>
      </c>
      <c r="P29" s="42"/>
      <c r="Q29" s="42"/>
      <c r="R29" s="22"/>
    </row>
    <row r="30" spans="1:18">
      <c r="B30" s="197" t="s">
        <v>4</v>
      </c>
      <c r="C30" s="197"/>
      <c r="D30" s="63">
        <v>653</v>
      </c>
      <c r="E30" s="64" t="s">
        <v>74</v>
      </c>
      <c r="F30" s="76">
        <v>439</v>
      </c>
      <c r="G30" s="64" t="s">
        <v>74</v>
      </c>
      <c r="H30" s="76">
        <v>214</v>
      </c>
      <c r="I30" s="64" t="s">
        <v>74</v>
      </c>
      <c r="J30" s="64"/>
      <c r="K30" s="93">
        <f t="shared" si="1"/>
        <v>0.18412934734182643</v>
      </c>
      <c r="L30" s="42"/>
      <c r="M30" s="93">
        <f t="shared" si="1"/>
        <v>0.20370757059000952</v>
      </c>
      <c r="N30" s="42"/>
      <c r="O30" s="93">
        <f t="shared" si="1"/>
        <v>0.15391697114416411</v>
      </c>
      <c r="P30" s="42"/>
      <c r="Q30" s="42"/>
      <c r="R30" s="22"/>
    </row>
    <row r="31" spans="1:18">
      <c r="B31" s="197" t="s">
        <v>75</v>
      </c>
      <c r="C31" s="197"/>
      <c r="D31" s="63">
        <v>14535</v>
      </c>
      <c r="E31" s="64" t="s">
        <v>198</v>
      </c>
      <c r="F31" s="76">
        <v>5507</v>
      </c>
      <c r="G31" s="64" t="s">
        <v>198</v>
      </c>
      <c r="H31" s="76">
        <v>9028</v>
      </c>
      <c r="I31" s="64" t="s">
        <v>198</v>
      </c>
      <c r="J31" s="64"/>
      <c r="K31" s="93">
        <f t="shared" si="1"/>
        <v>4.098499331720439</v>
      </c>
      <c r="L31" s="42"/>
      <c r="M31" s="93">
        <f t="shared" si="1"/>
        <v>2.5553931463307116</v>
      </c>
      <c r="N31" s="42"/>
      <c r="O31" s="93">
        <f t="shared" si="1"/>
        <v>6.493282315371558</v>
      </c>
      <c r="P31" s="42"/>
      <c r="Q31" s="42"/>
      <c r="R31" s="22"/>
    </row>
    <row r="32" spans="1:18">
      <c r="B32" s="197" t="s">
        <v>5</v>
      </c>
      <c r="C32" s="197"/>
      <c r="D32" s="63">
        <v>2435</v>
      </c>
      <c r="E32" s="64" t="s">
        <v>74</v>
      </c>
      <c r="F32" s="76">
        <v>597</v>
      </c>
      <c r="G32" s="64" t="s">
        <v>74</v>
      </c>
      <c r="H32" s="76">
        <v>1838</v>
      </c>
      <c r="I32" s="64" t="s">
        <v>74</v>
      </c>
      <c r="J32" s="64"/>
      <c r="K32" s="93">
        <f t="shared" si="1"/>
        <v>0.68660790318123632</v>
      </c>
      <c r="L32" s="42"/>
      <c r="M32" s="93">
        <f t="shared" si="1"/>
        <v>0.27702373494814503</v>
      </c>
      <c r="N32" s="42"/>
      <c r="O32" s="93">
        <f t="shared" si="1"/>
        <v>1.3219597802008112</v>
      </c>
      <c r="P32" s="42"/>
      <c r="Q32" s="42"/>
      <c r="R32" s="22"/>
    </row>
    <row r="33" spans="2:18">
      <c r="B33" s="197" t="s">
        <v>6</v>
      </c>
      <c r="C33" s="197"/>
      <c r="D33" s="63">
        <v>6226</v>
      </c>
      <c r="E33" s="64" t="s">
        <v>198</v>
      </c>
      <c r="F33" s="76">
        <v>5173</v>
      </c>
      <c r="G33" s="64" t="s">
        <v>74</v>
      </c>
      <c r="H33" s="76">
        <v>1053</v>
      </c>
      <c r="I33" s="64" t="s">
        <v>74</v>
      </c>
      <c r="J33" s="64"/>
      <c r="K33" s="93">
        <f t="shared" si="1"/>
        <v>1.7555732259574444</v>
      </c>
      <c r="L33" s="42"/>
      <c r="M33" s="93">
        <f t="shared" si="1"/>
        <v>2.4004083431938934</v>
      </c>
      <c r="N33" s="42"/>
      <c r="O33" s="93">
        <f t="shared" si="1"/>
        <v>0.75735780661123731</v>
      </c>
      <c r="P33" s="42"/>
      <c r="Q33" s="42"/>
      <c r="R33" s="22"/>
    </row>
    <row r="34" spans="2:18">
      <c r="B34" s="197" t="s">
        <v>7</v>
      </c>
      <c r="C34" s="197"/>
      <c r="D34" s="63">
        <v>14188</v>
      </c>
      <c r="E34" s="64" t="s">
        <v>198</v>
      </c>
      <c r="F34" s="76">
        <v>5914</v>
      </c>
      <c r="G34" s="64" t="s">
        <v>198</v>
      </c>
      <c r="H34" s="76">
        <v>8274</v>
      </c>
      <c r="I34" s="64" t="s">
        <v>198</v>
      </c>
      <c r="J34" s="64"/>
      <c r="K34" s="93">
        <f t="shared" si="1"/>
        <v>4.0006541808358849</v>
      </c>
      <c r="L34" s="42"/>
      <c r="M34" s="93">
        <f t="shared" si="1"/>
        <v>2.744251873506415</v>
      </c>
      <c r="N34" s="42"/>
      <c r="O34" s="93">
        <f t="shared" si="1"/>
        <v>5.9509767254524011</v>
      </c>
      <c r="P34" s="42"/>
      <c r="Q34" s="42"/>
      <c r="R34" s="22"/>
    </row>
    <row r="35" spans="2:18">
      <c r="B35" s="197" t="s">
        <v>8</v>
      </c>
      <c r="C35" s="197"/>
      <c r="D35" s="63">
        <v>15158</v>
      </c>
      <c r="E35" s="64" t="s">
        <v>198</v>
      </c>
      <c r="F35" s="76">
        <v>10765</v>
      </c>
      <c r="G35" s="64" t="s">
        <v>198</v>
      </c>
      <c r="H35" s="76">
        <v>4393</v>
      </c>
      <c r="I35" s="64" t="s">
        <v>198</v>
      </c>
      <c r="J35" s="64"/>
      <c r="K35" s="93">
        <f t="shared" si="1"/>
        <v>4.2741694441154738</v>
      </c>
      <c r="L35" s="42"/>
      <c r="M35" s="93">
        <f t="shared" si="1"/>
        <v>4.995243729843855</v>
      </c>
      <c r="N35" s="42"/>
      <c r="O35" s="93">
        <f t="shared" si="1"/>
        <v>3.1596133375528641</v>
      </c>
      <c r="P35" s="42"/>
      <c r="Q35" s="42"/>
      <c r="R35" s="22"/>
    </row>
    <row r="36" spans="2:18">
      <c r="B36" s="197" t="s">
        <v>9</v>
      </c>
      <c r="C36" s="197"/>
      <c r="D36" s="63">
        <v>14641</v>
      </c>
      <c r="E36" s="64" t="s">
        <v>198</v>
      </c>
      <c r="F36" s="76">
        <v>6985</v>
      </c>
      <c r="G36" s="64" t="s">
        <v>198</v>
      </c>
      <c r="H36" s="76">
        <v>7656</v>
      </c>
      <c r="I36" s="64" t="s">
        <v>198</v>
      </c>
      <c r="J36" s="64"/>
      <c r="K36" s="93">
        <f t="shared" si="1"/>
        <v>4.1283886285324352</v>
      </c>
      <c r="L36" s="42"/>
      <c r="M36" s="93">
        <f t="shared" si="1"/>
        <v>3.2412241015289665</v>
      </c>
      <c r="N36" s="42"/>
      <c r="O36" s="93">
        <f t="shared" si="1"/>
        <v>5.5064875284099086</v>
      </c>
      <c r="P36" s="42"/>
      <c r="Q36" s="42"/>
      <c r="R36" s="22"/>
    </row>
    <row r="37" spans="2:18">
      <c r="B37" s="197" t="s">
        <v>10</v>
      </c>
      <c r="C37" s="197"/>
      <c r="D37" s="63">
        <v>9591</v>
      </c>
      <c r="E37" s="64" t="s">
        <v>198</v>
      </c>
      <c r="F37" s="76">
        <v>4457</v>
      </c>
      <c r="G37" s="64" t="s">
        <v>198</v>
      </c>
      <c r="H37" s="76">
        <v>5134</v>
      </c>
      <c r="I37" s="64" t="s">
        <v>198</v>
      </c>
      <c r="J37" s="64"/>
      <c r="K37" s="93">
        <f t="shared" si="1"/>
        <v>2.7044174124892146</v>
      </c>
      <c r="L37" s="42"/>
      <c r="M37" s="93">
        <f t="shared" si="1"/>
        <v>2.0681654717987983</v>
      </c>
      <c r="N37" s="42"/>
      <c r="O37" s="93">
        <f t="shared" si="1"/>
        <v>3.6925688310941047</v>
      </c>
      <c r="P37" s="42"/>
      <c r="Q37" s="42"/>
      <c r="R37" s="22"/>
    </row>
    <row r="38" spans="2:18">
      <c r="B38" s="197" t="s">
        <v>11</v>
      </c>
      <c r="C38" s="197"/>
      <c r="D38" s="63">
        <v>10455</v>
      </c>
      <c r="E38" s="64" t="s">
        <v>198</v>
      </c>
      <c r="F38" s="76">
        <v>6159</v>
      </c>
      <c r="G38" s="64" t="s">
        <v>198</v>
      </c>
      <c r="H38" s="76">
        <v>4296</v>
      </c>
      <c r="I38" s="64" t="s">
        <v>198</v>
      </c>
      <c r="J38" s="64"/>
      <c r="K38" s="93">
        <f t="shared" si="1"/>
        <v>2.948043378956807</v>
      </c>
      <c r="L38" s="42"/>
      <c r="M38" s="93">
        <f t="shared" si="1"/>
        <v>2.8579383308971948</v>
      </c>
      <c r="N38" s="42"/>
      <c r="O38" s="93">
        <f t="shared" si="1"/>
        <v>3.0898472338099485</v>
      </c>
      <c r="P38" s="42"/>
      <c r="Q38" s="42"/>
      <c r="R38" s="22"/>
    </row>
    <row r="39" spans="2:18">
      <c r="B39" s="197" t="s">
        <v>12</v>
      </c>
      <c r="C39" s="197"/>
      <c r="D39" s="63">
        <v>4187</v>
      </c>
      <c r="E39" s="64" t="s">
        <v>198</v>
      </c>
      <c r="F39" s="76">
        <v>3054</v>
      </c>
      <c r="G39" s="64" t="s">
        <v>74</v>
      </c>
      <c r="H39" s="76">
        <v>1133</v>
      </c>
      <c r="I39" s="64" t="s">
        <v>74</v>
      </c>
      <c r="J39" s="64"/>
      <c r="K39" s="93">
        <f t="shared" si="1"/>
        <v>1.1806272240738547</v>
      </c>
      <c r="L39" s="42"/>
      <c r="M39" s="93">
        <f t="shared" si="1"/>
        <v>1.4171364933528223</v>
      </c>
      <c r="N39" s="42"/>
      <c r="O39" s="93">
        <f t="shared" si="1"/>
        <v>0.81489686124456973</v>
      </c>
      <c r="P39" s="42"/>
      <c r="Q39" s="42"/>
      <c r="R39" s="22"/>
    </row>
    <row r="40" spans="2:18">
      <c r="B40" s="197" t="s">
        <v>13</v>
      </c>
      <c r="C40" s="197"/>
      <c r="D40" s="63">
        <v>21482</v>
      </c>
      <c r="E40" s="64" t="s">
        <v>198</v>
      </c>
      <c r="F40" s="76">
        <v>9804</v>
      </c>
      <c r="G40" s="64" t="s">
        <v>198</v>
      </c>
      <c r="H40" s="76">
        <v>11678</v>
      </c>
      <c r="I40" s="64" t="s">
        <v>198</v>
      </c>
      <c r="J40" s="64"/>
      <c r="K40" s="93">
        <f t="shared" si="1"/>
        <v>6.0573761708991034</v>
      </c>
      <c r="L40" s="42"/>
      <c r="M40" s="93">
        <f t="shared" si="1"/>
        <v>4.5493144010579805</v>
      </c>
      <c r="N40" s="42"/>
      <c r="O40" s="93">
        <f t="shared" si="1"/>
        <v>8.3992635001006928</v>
      </c>
      <c r="P40" s="42"/>
      <c r="Q40" s="42"/>
      <c r="R40" s="22"/>
    </row>
    <row r="41" spans="2:18">
      <c r="B41" s="197" t="s">
        <v>14</v>
      </c>
      <c r="C41" s="197"/>
      <c r="D41" s="63">
        <v>21740</v>
      </c>
      <c r="E41" s="64" t="s">
        <v>198</v>
      </c>
      <c r="F41" s="76">
        <v>18162</v>
      </c>
      <c r="G41" s="64" t="s">
        <v>198</v>
      </c>
      <c r="H41" s="76">
        <v>3578</v>
      </c>
      <c r="I41" s="64" t="s">
        <v>198</v>
      </c>
      <c r="J41" s="64"/>
      <c r="K41" s="93">
        <f t="shared" si="1"/>
        <v>6.1301255914415096</v>
      </c>
      <c r="L41" s="42"/>
      <c r="M41" s="93">
        <f t="shared" si="1"/>
        <v>8.4276466903320113</v>
      </c>
      <c r="N41" s="42"/>
      <c r="O41" s="93">
        <f t="shared" si="1"/>
        <v>2.5734342184757906</v>
      </c>
      <c r="P41" s="42"/>
      <c r="Q41" s="42"/>
      <c r="R41" s="22"/>
    </row>
    <row r="42" spans="2:18">
      <c r="B42" s="197" t="s">
        <v>76</v>
      </c>
      <c r="C42" s="197"/>
      <c r="D42" s="63">
        <v>12450</v>
      </c>
      <c r="E42" s="64" t="s">
        <v>198</v>
      </c>
      <c r="F42" s="76">
        <v>5363</v>
      </c>
      <c r="G42" s="64" t="s">
        <v>198</v>
      </c>
      <c r="H42" s="76">
        <v>7087</v>
      </c>
      <c r="I42" s="64" t="s">
        <v>198</v>
      </c>
      <c r="J42" s="64"/>
      <c r="K42" s="93">
        <f t="shared" si="1"/>
        <v>3.5105825029184365</v>
      </c>
      <c r="L42" s="42"/>
      <c r="M42" s="93">
        <f t="shared" si="1"/>
        <v>2.4885733509663348</v>
      </c>
      <c r="N42" s="42"/>
      <c r="O42" s="93">
        <f t="shared" si="1"/>
        <v>5.0972410023303318</v>
      </c>
      <c r="P42" s="42"/>
      <c r="Q42" s="42"/>
      <c r="R42" s="22"/>
    </row>
    <row r="43" spans="2:18">
      <c r="B43" s="197" t="s">
        <v>15</v>
      </c>
      <c r="C43" s="197"/>
      <c r="D43" s="63">
        <v>4194</v>
      </c>
      <c r="E43" s="64" t="s">
        <v>74</v>
      </c>
      <c r="F43" s="76">
        <v>3656</v>
      </c>
      <c r="G43" s="64" t="s">
        <v>74</v>
      </c>
      <c r="H43" s="76">
        <v>538</v>
      </c>
      <c r="I43" s="64" t="s">
        <v>74</v>
      </c>
      <c r="J43" s="64"/>
      <c r="K43" s="93">
        <f t="shared" si="1"/>
        <v>1.1826010455614395</v>
      </c>
      <c r="L43" s="42"/>
      <c r="M43" s="93">
        <f t="shared" si="1"/>
        <v>1.6964803600844527</v>
      </c>
      <c r="N43" s="42"/>
      <c r="O43" s="93">
        <f t="shared" si="1"/>
        <v>0.3869501424091602</v>
      </c>
      <c r="P43" s="42"/>
      <c r="Q43" s="42"/>
      <c r="R43" s="22"/>
    </row>
    <row r="44" spans="2:18">
      <c r="B44" s="197" t="s">
        <v>16</v>
      </c>
      <c r="C44" s="197"/>
      <c r="D44" s="63">
        <v>5282</v>
      </c>
      <c r="E44" s="64" t="s">
        <v>198</v>
      </c>
      <c r="F44" s="76">
        <v>2134</v>
      </c>
      <c r="G44" s="64" t="s">
        <v>198</v>
      </c>
      <c r="H44" s="76">
        <v>3148</v>
      </c>
      <c r="I44" s="64" t="s">
        <v>198</v>
      </c>
      <c r="J44" s="64"/>
      <c r="K44" s="93">
        <f t="shared" si="1"/>
        <v>1.4893892996317413</v>
      </c>
      <c r="L44" s="42"/>
      <c r="M44" s="93">
        <f t="shared" si="1"/>
        <v>0.99023224519152686</v>
      </c>
      <c r="N44" s="42"/>
      <c r="O44" s="93">
        <f t="shared" si="1"/>
        <v>2.264161799821629</v>
      </c>
      <c r="P44" s="42"/>
      <c r="Q44" s="42"/>
      <c r="R44" s="22"/>
    </row>
    <row r="45" spans="2:18">
      <c r="B45" s="197" t="s">
        <v>17</v>
      </c>
      <c r="C45" s="197"/>
      <c r="D45" s="63">
        <v>14694</v>
      </c>
      <c r="E45" s="64" t="s">
        <v>198</v>
      </c>
      <c r="F45" s="76">
        <v>9956</v>
      </c>
      <c r="G45" s="64" t="s">
        <v>74</v>
      </c>
      <c r="H45" s="76">
        <v>4738</v>
      </c>
      <c r="I45" s="64" t="s">
        <v>74</v>
      </c>
      <c r="J45" s="64"/>
      <c r="K45" s="93">
        <f t="shared" si="1"/>
        <v>4.1433332769384341</v>
      </c>
      <c r="L45" s="42"/>
      <c r="M45" s="93">
        <f t="shared" si="1"/>
        <v>4.6198464072759338</v>
      </c>
      <c r="N45" s="42"/>
      <c r="O45" s="93">
        <f t="shared" si="1"/>
        <v>3.4077505106591097</v>
      </c>
      <c r="P45" s="42"/>
      <c r="Q45" s="42"/>
      <c r="R45" s="22"/>
    </row>
    <row r="46" spans="2:18">
      <c r="B46" s="197" t="s">
        <v>18</v>
      </c>
      <c r="C46" s="197"/>
      <c r="D46" s="63">
        <v>5747</v>
      </c>
      <c r="E46" s="64" t="s">
        <v>198</v>
      </c>
      <c r="F46" s="76">
        <v>3993</v>
      </c>
      <c r="G46" s="64" t="s">
        <v>74</v>
      </c>
      <c r="H46" s="76">
        <v>1754</v>
      </c>
      <c r="I46" s="64" t="s">
        <v>74</v>
      </c>
      <c r="J46" s="64"/>
      <c r="K46" s="93">
        <f t="shared" si="1"/>
        <v>1.6205074413070082</v>
      </c>
      <c r="L46" s="42"/>
      <c r="M46" s="93">
        <f t="shared" si="1"/>
        <v>1.8528572422913621</v>
      </c>
      <c r="N46" s="42"/>
      <c r="O46" s="93">
        <f t="shared" si="1"/>
        <v>1.2615437728358123</v>
      </c>
      <c r="P46" s="42"/>
      <c r="Q46" s="42"/>
      <c r="R46" s="22"/>
    </row>
    <row r="47" spans="2:18">
      <c r="B47" s="197" t="s">
        <v>19</v>
      </c>
      <c r="C47" s="197"/>
      <c r="D47" s="63">
        <v>14769</v>
      </c>
      <c r="E47" s="64" t="s">
        <v>198</v>
      </c>
      <c r="F47" s="76">
        <v>12969</v>
      </c>
      <c r="G47" s="64" t="s">
        <v>74</v>
      </c>
      <c r="H47" s="76">
        <v>1800</v>
      </c>
      <c r="I47" s="64" t="s">
        <v>74</v>
      </c>
      <c r="J47" s="64"/>
      <c r="K47" s="93">
        <f t="shared" si="1"/>
        <v>4.1644813643054119</v>
      </c>
      <c r="L47" s="42"/>
      <c r="M47" s="93">
        <f t="shared" si="1"/>
        <v>6.0179578200041766</v>
      </c>
      <c r="N47" s="42"/>
      <c r="O47" s="93">
        <f t="shared" si="1"/>
        <v>1.2946287292499783</v>
      </c>
      <c r="P47" s="42"/>
      <c r="Q47" s="42"/>
      <c r="R47" s="22"/>
    </row>
    <row r="48" spans="2:18">
      <c r="B48" s="197" t="s">
        <v>186</v>
      </c>
      <c r="C48" s="197"/>
      <c r="D48" s="63">
        <v>3914</v>
      </c>
      <c r="E48" s="64" t="s">
        <v>74</v>
      </c>
      <c r="F48" s="76">
        <v>3384</v>
      </c>
      <c r="G48" s="64" t="s">
        <v>74</v>
      </c>
      <c r="H48" s="76">
        <v>530</v>
      </c>
      <c r="I48" s="64" t="s">
        <v>74</v>
      </c>
      <c r="J48" s="64"/>
      <c r="K48" s="93">
        <f t="shared" si="1"/>
        <v>1.1036481860580529</v>
      </c>
      <c r="L48" s="42"/>
      <c r="M48" s="93">
        <f t="shared" si="1"/>
        <v>1.5702651910628522</v>
      </c>
      <c r="N48" s="42"/>
      <c r="O48" s="93">
        <f t="shared" si="1"/>
        <v>0.38119623694582699</v>
      </c>
      <c r="P48" s="42"/>
      <c r="Q48" s="42"/>
      <c r="R48" s="22"/>
    </row>
    <row r="49" spans="1:18">
      <c r="B49" s="197" t="s">
        <v>20</v>
      </c>
      <c r="C49" s="197"/>
      <c r="D49" s="63">
        <v>2652</v>
      </c>
      <c r="E49" s="64" t="s">
        <v>74</v>
      </c>
      <c r="F49" s="76">
        <v>2513</v>
      </c>
      <c r="G49" s="64" t="s">
        <v>74</v>
      </c>
      <c r="H49" s="63">
        <v>139</v>
      </c>
      <c r="I49" s="64" t="s">
        <v>74</v>
      </c>
      <c r="J49" s="64"/>
      <c r="K49" s="93">
        <f t="shared" si="1"/>
        <v>0.74779636929636084</v>
      </c>
      <c r="L49" s="42"/>
      <c r="M49" s="93">
        <f t="shared" si="1"/>
        <v>1.1660982343797128</v>
      </c>
      <c r="N49" s="42"/>
      <c r="O49" s="93">
        <f t="shared" si="1"/>
        <v>9.9974107425415015E-2</v>
      </c>
      <c r="P49" s="42"/>
      <c r="Q49" s="42"/>
      <c r="R49" s="22"/>
    </row>
    <row r="50" spans="1:18">
      <c r="B50" s="197" t="s">
        <v>21</v>
      </c>
      <c r="C50" s="197"/>
      <c r="D50" s="63">
        <v>16477</v>
      </c>
      <c r="E50" s="64" t="s">
        <v>198</v>
      </c>
      <c r="F50" s="76">
        <v>12003</v>
      </c>
      <c r="G50" s="64" t="s">
        <v>74</v>
      </c>
      <c r="H50" s="76">
        <v>4474</v>
      </c>
      <c r="I50" s="64" t="s">
        <v>74</v>
      </c>
      <c r="J50" s="64"/>
      <c r="K50" s="93">
        <f t="shared" si="1"/>
        <v>4.6460938072760705</v>
      </c>
      <c r="L50" s="42"/>
      <c r="M50" s="93">
        <f t="shared" si="1"/>
        <v>5.5697083594348165</v>
      </c>
      <c r="N50" s="42"/>
      <c r="O50" s="93">
        <f t="shared" si="1"/>
        <v>3.2178716303691131</v>
      </c>
      <c r="P50" s="42"/>
      <c r="Q50" s="42"/>
      <c r="R50" s="22"/>
    </row>
    <row r="51" spans="1:18">
      <c r="B51" s="197" t="s">
        <v>22</v>
      </c>
      <c r="C51" s="197"/>
      <c r="D51" s="63">
        <v>30487</v>
      </c>
      <c r="E51" s="64" t="s">
        <v>198</v>
      </c>
      <c r="F51" s="76">
        <v>10265</v>
      </c>
      <c r="G51" s="64" t="s">
        <v>198</v>
      </c>
      <c r="H51" s="76">
        <v>20222</v>
      </c>
      <c r="I51" s="64" t="s">
        <v>198</v>
      </c>
      <c r="J51" s="64"/>
      <c r="K51" s="93">
        <f t="shared" si="1"/>
        <v>8.5965565274276603</v>
      </c>
      <c r="L51" s="42"/>
      <c r="M51" s="93">
        <f t="shared" si="1"/>
        <v>4.763230551495325</v>
      </c>
      <c r="N51" s="42"/>
      <c r="O51" s="93">
        <f t="shared" si="1"/>
        <v>14.54443453494059</v>
      </c>
      <c r="P51" s="42"/>
      <c r="Q51" s="42"/>
      <c r="R51" s="22"/>
    </row>
    <row r="52" spans="1:18">
      <c r="B52" s="197" t="s">
        <v>23</v>
      </c>
      <c r="C52" s="197"/>
      <c r="D52" s="63">
        <v>27415</v>
      </c>
      <c r="E52" s="64" t="s">
        <v>198</v>
      </c>
      <c r="F52" s="76">
        <v>11623</v>
      </c>
      <c r="G52" s="64" t="s">
        <v>198</v>
      </c>
      <c r="H52" s="76">
        <v>15792</v>
      </c>
      <c r="I52" s="64" t="s">
        <v>198</v>
      </c>
      <c r="J52" s="64"/>
      <c r="K52" s="93">
        <f t="shared" si="1"/>
        <v>7.7303308688762185</v>
      </c>
      <c r="L52" s="42"/>
      <c r="M52" s="93">
        <f t="shared" si="1"/>
        <v>5.3933783438899336</v>
      </c>
      <c r="N52" s="42"/>
      <c r="O52" s="93">
        <f t="shared" si="1"/>
        <v>11.35820938461981</v>
      </c>
      <c r="P52" s="42"/>
      <c r="Q52" s="42"/>
      <c r="R52" s="22"/>
    </row>
    <row r="53" spans="1:18">
      <c r="B53" s="197" t="s">
        <v>24</v>
      </c>
      <c r="C53" s="197"/>
      <c r="D53" s="63">
        <v>1574</v>
      </c>
      <c r="E53" s="64" t="s">
        <v>74</v>
      </c>
      <c r="F53" s="76">
        <v>1354</v>
      </c>
      <c r="G53" s="64" t="s">
        <v>74</v>
      </c>
      <c r="H53" s="76">
        <v>220</v>
      </c>
      <c r="I53" s="64" t="s">
        <v>74</v>
      </c>
      <c r="J53" s="64"/>
      <c r="K53" s="93">
        <f t="shared" si="1"/>
        <v>0.44382786020832277</v>
      </c>
      <c r="L53" s="42"/>
      <c r="M53" s="93">
        <f t="shared" si="1"/>
        <v>0.62829168696781978</v>
      </c>
      <c r="N53" s="42"/>
      <c r="O53" s="93">
        <f t="shared" si="1"/>
        <v>0.15823240024166402</v>
      </c>
      <c r="P53" s="42"/>
      <c r="Q53" s="42"/>
      <c r="R53" s="22"/>
    </row>
    <row r="54" spans="1:18">
      <c r="B54" s="197" t="s">
        <v>25</v>
      </c>
      <c r="C54" s="197"/>
      <c r="D54" s="63">
        <v>30829</v>
      </c>
      <c r="E54" s="64" t="s">
        <v>198</v>
      </c>
      <c r="F54" s="76">
        <v>23125</v>
      </c>
      <c r="G54" s="64" t="s">
        <v>74</v>
      </c>
      <c r="H54" s="76">
        <v>7704</v>
      </c>
      <c r="I54" s="64" t="s">
        <v>74</v>
      </c>
      <c r="J54" s="64"/>
      <c r="K54" s="93">
        <f t="shared" si="1"/>
        <v>8.692991805821082</v>
      </c>
      <c r="L54" s="42"/>
      <c r="M54" s="93">
        <f t="shared" si="1"/>
        <v>10.730609498619522</v>
      </c>
      <c r="N54" s="42"/>
      <c r="O54" s="93">
        <f t="shared" si="1"/>
        <v>5.5410109611899081</v>
      </c>
      <c r="P54" s="42"/>
      <c r="Q54" s="42"/>
      <c r="R54" s="22"/>
    </row>
    <row r="55" spans="1:18">
      <c r="B55" s="197" t="s">
        <v>26</v>
      </c>
      <c r="C55" s="197"/>
      <c r="D55" s="63">
        <v>972</v>
      </c>
      <c r="E55" s="64" t="s">
        <v>74</v>
      </c>
      <c r="F55" s="76">
        <v>522</v>
      </c>
      <c r="G55" s="64" t="s">
        <v>74</v>
      </c>
      <c r="H55" s="76">
        <v>450</v>
      </c>
      <c r="I55" s="64" t="s">
        <v>74</v>
      </c>
      <c r="J55" s="64"/>
      <c r="K55" s="93">
        <f t="shared" si="1"/>
        <v>0.27407921227604176</v>
      </c>
      <c r="L55" s="42"/>
      <c r="M55" s="93">
        <f t="shared" si="1"/>
        <v>0.24222175819586553</v>
      </c>
      <c r="N55" s="42"/>
      <c r="O55" s="93">
        <f t="shared" si="1"/>
        <v>0.32365718231249457</v>
      </c>
      <c r="P55" s="42"/>
      <c r="Q55" s="42"/>
      <c r="R55" s="22"/>
    </row>
    <row r="56" spans="1:18">
      <c r="B56" s="197" t="s">
        <v>185</v>
      </c>
      <c r="C56" s="197"/>
      <c r="D56" s="63">
        <v>31308</v>
      </c>
      <c r="E56" s="64" t="s">
        <v>198</v>
      </c>
      <c r="F56" s="76">
        <v>26851</v>
      </c>
      <c r="G56" s="64" t="s">
        <v>74</v>
      </c>
      <c r="H56" s="76">
        <v>4457</v>
      </c>
      <c r="I56" s="64" t="s">
        <v>74</v>
      </c>
      <c r="J56" s="64"/>
      <c r="K56" s="93">
        <f t="shared" si="1"/>
        <v>8.8280575904715182</v>
      </c>
      <c r="L56" s="42"/>
      <c r="M56" s="93">
        <f t="shared" si="1"/>
        <v>12.459571703672768</v>
      </c>
      <c r="N56" s="42"/>
      <c r="O56" s="93">
        <f t="shared" si="1"/>
        <v>3.2056445812595298</v>
      </c>
      <c r="P56" s="42"/>
      <c r="Q56" s="42"/>
      <c r="R56" s="22"/>
    </row>
    <row r="57" spans="1:18">
      <c r="B57" s="197" t="s">
        <v>27</v>
      </c>
      <c r="C57" s="197"/>
      <c r="D57" s="63">
        <v>703</v>
      </c>
      <c r="E57" s="64" t="s">
        <v>74</v>
      </c>
      <c r="F57" s="76">
        <v>496</v>
      </c>
      <c r="G57" s="64" t="s">
        <v>74</v>
      </c>
      <c r="H57" s="76">
        <v>207</v>
      </c>
      <c r="I57" s="64" t="s">
        <v>74</v>
      </c>
      <c r="J57" s="64"/>
      <c r="K57" s="93">
        <f t="shared" si="1"/>
        <v>0.19822807225314543</v>
      </c>
      <c r="L57" s="42"/>
      <c r="M57" s="93">
        <f t="shared" si="1"/>
        <v>0.23015707292174198</v>
      </c>
      <c r="N57" s="42"/>
      <c r="O57" s="93">
        <f t="shared" si="1"/>
        <v>0.14888230386374751</v>
      </c>
      <c r="P57" s="42"/>
      <c r="Q57" s="42"/>
      <c r="R57" s="22"/>
    </row>
    <row r="58" spans="1:18">
      <c r="B58" s="197" t="s">
        <v>28</v>
      </c>
      <c r="C58" s="197"/>
      <c r="D58" s="63">
        <v>8164</v>
      </c>
      <c r="E58" s="64" t="s">
        <v>198</v>
      </c>
      <c r="F58" s="76">
        <v>4082</v>
      </c>
      <c r="G58" s="64" t="s">
        <v>198</v>
      </c>
      <c r="H58" s="76">
        <v>4082</v>
      </c>
      <c r="I58" s="64" t="s">
        <v>198</v>
      </c>
      <c r="J58" s="64"/>
      <c r="K58" s="93">
        <f t="shared" si="1"/>
        <v>2.3020398035201697</v>
      </c>
      <c r="L58" s="42"/>
      <c r="M58" s="93">
        <f t="shared" si="1"/>
        <v>1.8941555880374006</v>
      </c>
      <c r="N58" s="42"/>
      <c r="O58" s="93">
        <f t="shared" si="1"/>
        <v>2.9359302626657846</v>
      </c>
      <c r="P58" s="42"/>
      <c r="Q58" s="42"/>
      <c r="R58" s="22"/>
    </row>
    <row r="59" spans="1:18">
      <c r="B59" s="125" t="s">
        <v>29</v>
      </c>
      <c r="C59" s="125"/>
      <c r="D59" s="63">
        <v>177</v>
      </c>
      <c r="E59" s="64" t="s">
        <v>74</v>
      </c>
      <c r="F59" s="63">
        <v>96</v>
      </c>
      <c r="G59" s="64" t="s">
        <v>74</v>
      </c>
      <c r="H59" s="63">
        <v>177</v>
      </c>
      <c r="I59" s="64" t="s">
        <v>74</v>
      </c>
      <c r="J59" s="64"/>
      <c r="K59" s="91" t="s">
        <v>172</v>
      </c>
      <c r="L59" s="90"/>
      <c r="M59" s="91" t="s">
        <v>172</v>
      </c>
      <c r="N59" s="90"/>
      <c r="O59" s="91" t="s">
        <v>172</v>
      </c>
      <c r="P59" s="42"/>
      <c r="Q59" s="42"/>
      <c r="R59" s="22"/>
    </row>
    <row r="60" spans="1:18" ht="6.75" customHeight="1">
      <c r="B60" s="125"/>
      <c r="C60" s="125"/>
      <c r="D60" s="76"/>
      <c r="E60" s="64" t="s">
        <v>74</v>
      </c>
      <c r="F60" s="76"/>
      <c r="G60" s="64" t="s">
        <v>74</v>
      </c>
      <c r="H60" s="76"/>
      <c r="I60" s="64" t="s">
        <v>74</v>
      </c>
      <c r="J60" s="64"/>
      <c r="K60" s="22"/>
      <c r="L60" s="42"/>
      <c r="M60" s="22"/>
      <c r="N60" s="42"/>
      <c r="O60" s="22"/>
      <c r="P60" s="42"/>
      <c r="Q60" s="42"/>
      <c r="R60" s="22"/>
    </row>
    <row r="61" spans="1:18" s="8" customFormat="1" ht="14.25">
      <c r="A61" s="198" t="s">
        <v>180</v>
      </c>
      <c r="B61" s="198"/>
      <c r="C61" s="198"/>
      <c r="D61" s="64">
        <v>354821</v>
      </c>
      <c r="E61" s="64"/>
      <c r="F61" s="64">
        <v>215604</v>
      </c>
      <c r="G61" s="64"/>
      <c r="H61" s="64">
        <v>139217</v>
      </c>
      <c r="I61" s="64"/>
      <c r="J61" s="64"/>
      <c r="K61" s="47">
        <f>SUM(K62:K63)</f>
        <v>100</v>
      </c>
      <c r="L61" s="42"/>
      <c r="M61" s="47">
        <f>SUM(M62:M63)</f>
        <v>100</v>
      </c>
      <c r="N61" s="42"/>
      <c r="O61" s="47">
        <f>SUM(O62:O63)</f>
        <v>100</v>
      </c>
      <c r="P61" s="42"/>
      <c r="Q61" s="42"/>
      <c r="R61" s="22"/>
    </row>
    <row r="62" spans="1:18">
      <c r="B62" s="197" t="s">
        <v>30</v>
      </c>
      <c r="C62" s="197"/>
      <c r="D62" s="63">
        <v>285493</v>
      </c>
      <c r="E62" s="64"/>
      <c r="F62" s="76">
        <v>180233</v>
      </c>
      <c r="G62" s="64"/>
      <c r="H62" s="76">
        <v>105260</v>
      </c>
      <c r="I62" s="64"/>
      <c r="J62" s="64"/>
      <c r="K62" s="93">
        <f>D62/(D$61-D$64)*100</f>
        <v>85.474131091491003</v>
      </c>
      <c r="L62" s="42"/>
      <c r="M62" s="93">
        <f>F62/(F$61-F$64)*100</f>
        <v>88.159793385802118</v>
      </c>
      <c r="N62" s="42"/>
      <c r="O62" s="93">
        <f>H62/(H$61-H$64)*100</f>
        <v>81.23668693853611</v>
      </c>
      <c r="P62" s="42"/>
      <c r="Q62" s="42"/>
      <c r="R62" s="22"/>
    </row>
    <row r="63" spans="1:18">
      <c r="B63" s="197" t="s">
        <v>31</v>
      </c>
      <c r="C63" s="197"/>
      <c r="D63" s="63">
        <v>48518</v>
      </c>
      <c r="E63" s="64"/>
      <c r="F63" s="63">
        <v>24206</v>
      </c>
      <c r="G63" s="64"/>
      <c r="H63" s="63">
        <v>24312</v>
      </c>
      <c r="I63" s="64"/>
      <c r="J63" s="64"/>
      <c r="K63" s="93">
        <f>D63/(D$61-D$64)*100</f>
        <v>14.525868908509002</v>
      </c>
      <c r="L63" s="42"/>
      <c r="M63" s="93">
        <f>F63/(F$61-F$64)*100</f>
        <v>11.840206614197877</v>
      </c>
      <c r="N63" s="42"/>
      <c r="O63" s="93">
        <f>H63/(H$61-H$64)*100</f>
        <v>18.763313061463897</v>
      </c>
      <c r="P63" s="42"/>
      <c r="Q63" s="42"/>
      <c r="R63" s="22"/>
    </row>
    <row r="64" spans="1:18">
      <c r="B64" s="125" t="s">
        <v>29</v>
      </c>
      <c r="C64" s="125"/>
      <c r="D64" s="63">
        <v>20810</v>
      </c>
      <c r="E64" s="64"/>
      <c r="F64" s="63">
        <v>11165</v>
      </c>
      <c r="G64" s="64"/>
      <c r="H64" s="76">
        <v>9645</v>
      </c>
      <c r="I64" s="64"/>
      <c r="J64" s="64"/>
      <c r="K64" s="91" t="s">
        <v>172</v>
      </c>
      <c r="L64" s="90"/>
      <c r="M64" s="91" t="s">
        <v>172</v>
      </c>
      <c r="N64" s="90"/>
      <c r="O64" s="91" t="s">
        <v>172</v>
      </c>
      <c r="P64" s="42"/>
      <c r="Q64" s="42"/>
      <c r="R64" s="22"/>
    </row>
    <row r="65" spans="1:25" ht="6" customHeight="1" thickBot="1">
      <c r="A65" s="2"/>
      <c r="B65" s="240"/>
      <c r="C65" s="240"/>
      <c r="D65" s="81"/>
      <c r="E65" s="81"/>
      <c r="F65" s="81"/>
      <c r="G65" s="81"/>
      <c r="H65" s="81"/>
      <c r="I65" s="81"/>
      <c r="J65" s="81"/>
      <c r="K65" s="2"/>
      <c r="L65" s="2"/>
      <c r="M65" s="2"/>
      <c r="N65" s="2"/>
      <c r="O65" s="2"/>
      <c r="P65" s="2"/>
      <c r="Q65" s="7"/>
    </row>
    <row r="66" spans="1:25" s="9" customFormat="1" ht="6" customHeight="1">
      <c r="D66" s="82"/>
      <c r="E66" s="82"/>
      <c r="F66" s="82"/>
      <c r="G66" s="82"/>
      <c r="H66" s="82"/>
      <c r="I66" s="82"/>
      <c r="J66" s="82"/>
    </row>
    <row r="67" spans="1:25" s="9" customFormat="1" ht="21" customHeight="1">
      <c r="A67" s="37" t="s">
        <v>42</v>
      </c>
      <c r="B67" s="35">
        <v>1</v>
      </c>
      <c r="C67" s="239" t="s">
        <v>133</v>
      </c>
      <c r="D67" s="239"/>
      <c r="E67" s="239"/>
      <c r="F67" s="239"/>
      <c r="G67" s="239"/>
      <c r="H67" s="239"/>
      <c r="I67" s="239"/>
      <c r="J67" s="239"/>
      <c r="K67" s="239"/>
      <c r="L67" s="239"/>
      <c r="M67" s="239"/>
      <c r="N67" s="239"/>
      <c r="O67" s="239"/>
      <c r="P67" s="239"/>
      <c r="Q67" s="54"/>
    </row>
    <row r="68" spans="1:25" s="9" customFormat="1" ht="17.25" customHeight="1">
      <c r="A68" s="37"/>
      <c r="B68" s="35">
        <v>2</v>
      </c>
      <c r="C68" s="238" t="s">
        <v>165</v>
      </c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238"/>
      <c r="P68" s="238"/>
      <c r="Q68" s="238"/>
      <c r="R68" s="238"/>
      <c r="S68" s="238"/>
      <c r="T68" s="238"/>
      <c r="U68" s="238"/>
      <c r="V68" s="238"/>
      <c r="W68" s="238"/>
      <c r="X68" s="238"/>
      <c r="Y68" s="238"/>
    </row>
    <row r="69" spans="1:25" s="9" customFormat="1" ht="11.25">
      <c r="B69" s="12" t="s">
        <v>74</v>
      </c>
      <c r="C69" s="214" t="s">
        <v>175</v>
      </c>
      <c r="D69" s="214"/>
      <c r="E69" s="214"/>
      <c r="F69" s="214"/>
      <c r="G69" s="214"/>
      <c r="H69" s="214"/>
      <c r="I69" s="214"/>
      <c r="J69" s="149"/>
      <c r="K69" s="127"/>
      <c r="L69" s="127"/>
      <c r="M69" s="127"/>
      <c r="N69" s="127"/>
      <c r="O69" s="127"/>
      <c r="P69" s="127"/>
      <c r="Q69" s="127"/>
    </row>
    <row r="70" spans="1:25" s="9" customFormat="1" ht="11.25">
      <c r="B70" s="24">
        <v>0</v>
      </c>
      <c r="C70" s="204" t="s">
        <v>36</v>
      </c>
      <c r="D70" s="204"/>
      <c r="E70" s="204"/>
      <c r="F70" s="204"/>
      <c r="G70" s="204"/>
      <c r="H70" s="204"/>
      <c r="I70" s="204"/>
      <c r="J70" s="204"/>
      <c r="K70" s="204"/>
      <c r="L70" s="204"/>
      <c r="M70" s="204"/>
      <c r="N70" s="204"/>
      <c r="O70" s="204"/>
      <c r="P70" s="204"/>
      <c r="Q70" s="127"/>
      <c r="S70" s="204"/>
      <c r="T70" s="204"/>
      <c r="U70" s="204"/>
      <c r="V70" s="204"/>
    </row>
    <row r="71" spans="1:25">
      <c r="B71" s="12" t="s">
        <v>172</v>
      </c>
      <c r="C71" s="214" t="s">
        <v>173</v>
      </c>
      <c r="D71" s="214"/>
      <c r="E71" s="214"/>
      <c r="F71" s="214"/>
      <c r="G71" s="214"/>
      <c r="H71" s="214"/>
      <c r="I71" s="214"/>
      <c r="J71" s="214"/>
      <c r="M71" s="58"/>
      <c r="N71" s="42"/>
      <c r="O71" s="58"/>
    </row>
    <row r="72" spans="1:25">
      <c r="D72" s="63"/>
      <c r="F72" s="63"/>
      <c r="H72" s="63"/>
      <c r="M72" s="58"/>
      <c r="N72" s="42"/>
      <c r="O72" s="58"/>
    </row>
    <row r="74" spans="1:25">
      <c r="D74" s="63"/>
      <c r="F74" s="63"/>
      <c r="H74" s="63"/>
    </row>
    <row r="75" spans="1:25">
      <c r="D75" s="63"/>
      <c r="F75" s="63"/>
      <c r="H75" s="63"/>
    </row>
    <row r="76" spans="1:25">
      <c r="D76" s="63"/>
      <c r="F76" s="63"/>
      <c r="H76" s="63"/>
    </row>
    <row r="77" spans="1:25">
      <c r="D77" s="63"/>
      <c r="F77" s="63"/>
      <c r="H77" s="63"/>
    </row>
    <row r="78" spans="1:25">
      <c r="D78" s="63"/>
      <c r="F78" s="63"/>
      <c r="H78" s="63"/>
    </row>
    <row r="79" spans="1:25">
      <c r="D79" s="63"/>
      <c r="F79" s="63"/>
      <c r="H79" s="63"/>
    </row>
    <row r="80" spans="1:25">
      <c r="D80" s="63"/>
      <c r="F80" s="63"/>
      <c r="H80" s="63"/>
    </row>
    <row r="81" spans="4:8">
      <c r="D81" s="63"/>
      <c r="F81" s="63"/>
      <c r="H81" s="63"/>
    </row>
    <row r="82" spans="4:8">
      <c r="D82" s="63"/>
      <c r="F82" s="63"/>
      <c r="H82" s="63"/>
    </row>
    <row r="83" spans="4:8">
      <c r="D83" s="63"/>
      <c r="F83" s="63"/>
      <c r="H83" s="63"/>
    </row>
    <row r="84" spans="4:8">
      <c r="D84" s="63"/>
      <c r="F84" s="63"/>
      <c r="H84" s="63"/>
    </row>
    <row r="85" spans="4:8">
      <c r="D85" s="63"/>
      <c r="F85" s="63"/>
      <c r="H85" s="63"/>
    </row>
    <row r="86" spans="4:8">
      <c r="D86" s="63"/>
      <c r="F86" s="63"/>
      <c r="H86" s="63"/>
    </row>
    <row r="87" spans="4:8">
      <c r="D87" s="63"/>
      <c r="F87" s="63"/>
      <c r="H87" s="63"/>
    </row>
    <row r="88" spans="4:8">
      <c r="D88" s="63"/>
      <c r="F88" s="63"/>
      <c r="H88" s="63"/>
    </row>
    <row r="89" spans="4:8">
      <c r="D89" s="63"/>
      <c r="F89" s="63"/>
      <c r="H89" s="63"/>
    </row>
    <row r="90" spans="4:8">
      <c r="D90" s="63"/>
      <c r="F90" s="63"/>
      <c r="H90" s="63"/>
    </row>
    <row r="91" spans="4:8">
      <c r="D91" s="63"/>
      <c r="F91" s="63"/>
      <c r="H91" s="63"/>
    </row>
    <row r="92" spans="4:8">
      <c r="D92" s="63"/>
      <c r="F92" s="63"/>
      <c r="H92" s="63"/>
    </row>
    <row r="93" spans="4:8">
      <c r="D93" s="63"/>
      <c r="F93" s="63"/>
      <c r="H93" s="63"/>
    </row>
    <row r="94" spans="4:8">
      <c r="D94" s="63"/>
      <c r="F94" s="63"/>
      <c r="H94" s="63"/>
    </row>
    <row r="95" spans="4:8">
      <c r="D95" s="63"/>
      <c r="F95" s="63"/>
      <c r="H95" s="63"/>
    </row>
    <row r="96" spans="4:8">
      <c r="D96" s="63"/>
      <c r="F96" s="63"/>
      <c r="H96" s="63"/>
    </row>
    <row r="97" spans="4:8">
      <c r="D97" s="63"/>
      <c r="F97" s="63"/>
      <c r="H97" s="63"/>
    </row>
    <row r="98" spans="4:8">
      <c r="D98" s="63"/>
      <c r="F98" s="63"/>
      <c r="H98" s="63"/>
    </row>
    <row r="99" spans="4:8">
      <c r="D99" s="63"/>
      <c r="F99" s="63"/>
      <c r="H99" s="63"/>
    </row>
    <row r="100" spans="4:8">
      <c r="D100" s="63"/>
      <c r="F100" s="63"/>
      <c r="H100" s="63"/>
    </row>
    <row r="101" spans="4:8">
      <c r="D101" s="63"/>
      <c r="F101" s="63"/>
      <c r="H101" s="63"/>
    </row>
    <row r="102" spans="4:8">
      <c r="D102" s="63"/>
      <c r="F102" s="63"/>
      <c r="H102" s="63"/>
    </row>
    <row r="103" spans="4:8">
      <c r="D103" s="63"/>
      <c r="F103" s="63"/>
      <c r="H103" s="63"/>
    </row>
    <row r="104" spans="4:8">
      <c r="D104" s="63"/>
      <c r="F104" s="63"/>
      <c r="H104" s="63"/>
    </row>
    <row r="105" spans="4:8">
      <c r="D105" s="63"/>
      <c r="F105" s="63"/>
      <c r="H105" s="63"/>
    </row>
    <row r="106" spans="4:8">
      <c r="D106" s="63"/>
      <c r="F106" s="63"/>
      <c r="H106" s="63"/>
    </row>
    <row r="107" spans="4:8">
      <c r="D107" s="63"/>
      <c r="F107" s="63"/>
      <c r="H107" s="63"/>
    </row>
    <row r="108" spans="4:8">
      <c r="D108" s="63"/>
      <c r="F108" s="63"/>
      <c r="H108" s="63"/>
    </row>
    <row r="109" spans="4:8">
      <c r="D109" s="63"/>
      <c r="F109" s="63"/>
      <c r="H109" s="63"/>
    </row>
    <row r="110" spans="4:8">
      <c r="D110" s="63"/>
      <c r="F110" s="63"/>
      <c r="H110" s="63"/>
    </row>
    <row r="111" spans="4:8">
      <c r="D111" s="63"/>
      <c r="F111" s="63"/>
      <c r="H111" s="63"/>
    </row>
    <row r="112" spans="4:8">
      <c r="D112" s="63"/>
      <c r="F112" s="63"/>
      <c r="H112" s="63"/>
    </row>
    <row r="113" spans="4:8">
      <c r="D113" s="63"/>
      <c r="F113" s="63"/>
      <c r="H113" s="63"/>
    </row>
    <row r="114" spans="4:8">
      <c r="D114" s="63"/>
      <c r="F114" s="63"/>
      <c r="H114" s="63"/>
    </row>
    <row r="115" spans="4:8">
      <c r="D115" s="63"/>
      <c r="F115" s="63"/>
      <c r="H115" s="63"/>
    </row>
    <row r="116" spans="4:8">
      <c r="D116" s="63"/>
      <c r="F116" s="63"/>
      <c r="H116" s="63"/>
    </row>
    <row r="117" spans="4:8">
      <c r="D117" s="63"/>
      <c r="F117" s="63"/>
      <c r="H117" s="63"/>
    </row>
    <row r="118" spans="4:8">
      <c r="D118" s="63"/>
      <c r="F118" s="63"/>
      <c r="H118" s="63"/>
    </row>
    <row r="119" spans="4:8">
      <c r="D119" s="63"/>
      <c r="F119" s="63"/>
      <c r="H119" s="63"/>
    </row>
    <row r="120" spans="4:8">
      <c r="D120" s="63"/>
      <c r="F120" s="63"/>
      <c r="H120" s="63"/>
    </row>
    <row r="121" spans="4:8">
      <c r="D121" s="63"/>
      <c r="F121" s="63"/>
      <c r="H121" s="63"/>
    </row>
    <row r="122" spans="4:8">
      <c r="D122" s="63"/>
      <c r="F122" s="63"/>
      <c r="H122" s="63"/>
    </row>
    <row r="123" spans="4:8">
      <c r="D123" s="63"/>
      <c r="F123" s="63"/>
      <c r="H123" s="63"/>
    </row>
    <row r="124" spans="4:8">
      <c r="D124" s="63"/>
      <c r="F124" s="63"/>
      <c r="H124" s="63"/>
    </row>
    <row r="125" spans="4:8">
      <c r="D125" s="63"/>
      <c r="F125" s="63"/>
      <c r="H125" s="63"/>
    </row>
    <row r="126" spans="4:8">
      <c r="D126" s="63"/>
      <c r="F126" s="63"/>
      <c r="H126" s="63"/>
    </row>
    <row r="127" spans="4:8">
      <c r="D127" s="63"/>
      <c r="F127" s="63"/>
      <c r="H127" s="63"/>
    </row>
    <row r="128" spans="4:8">
      <c r="D128" s="63"/>
      <c r="F128" s="63"/>
      <c r="H128" s="63"/>
    </row>
    <row r="129" spans="4:8">
      <c r="D129" s="63"/>
      <c r="F129" s="63"/>
      <c r="H129" s="63"/>
    </row>
    <row r="130" spans="4:8">
      <c r="D130" s="63"/>
      <c r="F130" s="63"/>
      <c r="H130" s="63"/>
    </row>
    <row r="131" spans="4:8">
      <c r="D131" s="63"/>
      <c r="F131" s="63"/>
      <c r="H131" s="63"/>
    </row>
    <row r="132" spans="4:8">
      <c r="D132" s="63"/>
      <c r="F132" s="63"/>
      <c r="H132" s="63"/>
    </row>
    <row r="133" spans="4:8">
      <c r="D133" s="63"/>
      <c r="F133" s="63"/>
      <c r="H133" s="63"/>
    </row>
    <row r="134" spans="4:8">
      <c r="D134" s="63"/>
      <c r="F134" s="63"/>
      <c r="H134" s="63"/>
    </row>
    <row r="135" spans="4:8">
      <c r="D135" s="63"/>
      <c r="F135" s="63"/>
      <c r="H135" s="63"/>
    </row>
    <row r="136" spans="4:8">
      <c r="D136" s="63"/>
      <c r="F136" s="63"/>
      <c r="H136" s="63"/>
    </row>
    <row r="137" spans="4:8">
      <c r="D137" s="63"/>
      <c r="F137" s="63"/>
      <c r="H137" s="63"/>
    </row>
    <row r="138" spans="4:8">
      <c r="D138" s="63"/>
      <c r="F138" s="63"/>
      <c r="H138" s="63"/>
    </row>
    <row r="139" spans="4:8">
      <c r="D139" s="63"/>
      <c r="F139" s="63"/>
      <c r="H139" s="63"/>
    </row>
    <row r="140" spans="4:8">
      <c r="D140" s="63"/>
      <c r="F140" s="63"/>
      <c r="H140" s="63"/>
    </row>
    <row r="141" spans="4:8">
      <c r="D141" s="63"/>
      <c r="F141" s="63"/>
      <c r="H141" s="63"/>
    </row>
    <row r="142" spans="4:8">
      <c r="D142" s="63"/>
      <c r="F142" s="63"/>
      <c r="H142" s="63"/>
    </row>
    <row r="143" spans="4:8">
      <c r="D143" s="63"/>
      <c r="F143" s="63"/>
      <c r="H143" s="63"/>
    </row>
    <row r="144" spans="4:8">
      <c r="D144" s="63"/>
      <c r="F144" s="63"/>
      <c r="H144" s="63"/>
    </row>
    <row r="145" spans="4:8">
      <c r="D145" s="63"/>
      <c r="F145" s="63"/>
      <c r="H145" s="63"/>
    </row>
    <row r="146" spans="4:8">
      <c r="D146" s="63"/>
      <c r="F146" s="63"/>
      <c r="H146" s="63"/>
    </row>
    <row r="147" spans="4:8">
      <c r="D147" s="63"/>
      <c r="F147" s="63"/>
      <c r="H147" s="63"/>
    </row>
    <row r="148" spans="4:8">
      <c r="D148" s="63"/>
      <c r="F148" s="63"/>
      <c r="H148" s="63"/>
    </row>
    <row r="149" spans="4:8">
      <c r="D149" s="63"/>
      <c r="F149" s="63"/>
      <c r="H149" s="63"/>
    </row>
    <row r="150" spans="4:8">
      <c r="D150" s="63"/>
      <c r="F150" s="63"/>
      <c r="H150" s="63"/>
    </row>
    <row r="151" spans="4:8">
      <c r="D151" s="63"/>
      <c r="F151" s="63"/>
      <c r="H151" s="63"/>
    </row>
    <row r="152" spans="4:8">
      <c r="D152" s="63"/>
      <c r="F152" s="63"/>
      <c r="H152" s="63"/>
    </row>
    <row r="153" spans="4:8">
      <c r="D153" s="63"/>
      <c r="F153" s="63"/>
      <c r="H153" s="63"/>
    </row>
    <row r="154" spans="4:8">
      <c r="D154" s="63"/>
      <c r="F154" s="63"/>
      <c r="H154" s="63"/>
    </row>
    <row r="155" spans="4:8">
      <c r="D155" s="63"/>
      <c r="F155" s="63"/>
      <c r="H155" s="63"/>
    </row>
    <row r="156" spans="4:8">
      <c r="D156" s="63"/>
      <c r="F156" s="63"/>
      <c r="H156" s="63"/>
    </row>
    <row r="157" spans="4:8">
      <c r="D157" s="63"/>
      <c r="F157" s="63"/>
      <c r="H157" s="63"/>
    </row>
    <row r="158" spans="4:8">
      <c r="D158" s="63"/>
      <c r="F158" s="63"/>
      <c r="H158" s="63"/>
    </row>
    <row r="159" spans="4:8">
      <c r="D159" s="63"/>
      <c r="F159" s="63"/>
      <c r="H159" s="63"/>
    </row>
    <row r="160" spans="4:8">
      <c r="D160" s="63"/>
      <c r="F160" s="63"/>
      <c r="H160" s="63"/>
    </row>
    <row r="161" spans="4:8">
      <c r="D161" s="63"/>
      <c r="F161" s="63"/>
      <c r="H161" s="63"/>
    </row>
    <row r="162" spans="4:8">
      <c r="D162" s="63"/>
      <c r="F162" s="63"/>
      <c r="H162" s="63"/>
    </row>
    <row r="163" spans="4:8">
      <c r="D163" s="63"/>
      <c r="F163" s="63"/>
      <c r="H163" s="63"/>
    </row>
    <row r="164" spans="4:8">
      <c r="D164" s="63"/>
      <c r="F164" s="63"/>
      <c r="H164" s="63"/>
    </row>
    <row r="165" spans="4:8">
      <c r="D165" s="63"/>
      <c r="F165" s="63"/>
      <c r="H165" s="63"/>
    </row>
    <row r="166" spans="4:8">
      <c r="D166" s="63"/>
      <c r="F166" s="63"/>
      <c r="H166" s="63"/>
    </row>
    <row r="167" spans="4:8">
      <c r="D167" s="63"/>
      <c r="F167" s="63"/>
      <c r="H167" s="63"/>
    </row>
    <row r="168" spans="4:8">
      <c r="D168" s="63"/>
      <c r="F168" s="63"/>
      <c r="H168" s="63"/>
    </row>
    <row r="169" spans="4:8">
      <c r="D169" s="63"/>
      <c r="F169" s="63"/>
      <c r="H169" s="63"/>
    </row>
    <row r="170" spans="4:8">
      <c r="D170" s="63"/>
      <c r="F170" s="63"/>
      <c r="H170" s="63"/>
    </row>
    <row r="171" spans="4:8">
      <c r="D171" s="63"/>
      <c r="F171" s="63"/>
      <c r="H171" s="63"/>
    </row>
    <row r="172" spans="4:8">
      <c r="D172" s="63"/>
      <c r="F172" s="63"/>
      <c r="H172" s="63"/>
    </row>
    <row r="173" spans="4:8">
      <c r="D173" s="63"/>
      <c r="F173" s="63"/>
      <c r="H173" s="63"/>
    </row>
    <row r="174" spans="4:8">
      <c r="D174" s="63"/>
      <c r="F174" s="63"/>
      <c r="H174" s="63"/>
    </row>
    <row r="175" spans="4:8">
      <c r="D175" s="63"/>
      <c r="F175" s="63"/>
      <c r="H175" s="63"/>
    </row>
    <row r="176" spans="4:8">
      <c r="D176" s="63"/>
      <c r="F176" s="63"/>
      <c r="H176" s="63"/>
    </row>
    <row r="177" spans="4:8">
      <c r="D177" s="63"/>
      <c r="F177" s="63"/>
      <c r="H177" s="63"/>
    </row>
    <row r="178" spans="4:8">
      <c r="D178" s="63"/>
      <c r="F178" s="63"/>
      <c r="H178" s="63"/>
    </row>
    <row r="179" spans="4:8">
      <c r="D179" s="63"/>
      <c r="F179" s="63"/>
      <c r="H179" s="63"/>
    </row>
    <row r="180" spans="4:8">
      <c r="D180" s="63"/>
      <c r="F180" s="63"/>
      <c r="H180" s="63"/>
    </row>
    <row r="181" spans="4:8">
      <c r="D181" s="63"/>
      <c r="F181" s="63"/>
      <c r="H181" s="63"/>
    </row>
    <row r="182" spans="4:8">
      <c r="D182" s="63"/>
      <c r="F182" s="63"/>
      <c r="H182" s="63"/>
    </row>
    <row r="183" spans="4:8">
      <c r="D183" s="63"/>
      <c r="F183" s="63"/>
      <c r="H183" s="63"/>
    </row>
    <row r="184" spans="4:8">
      <c r="D184" s="63"/>
      <c r="F184" s="63"/>
      <c r="H184" s="63"/>
    </row>
    <row r="185" spans="4:8">
      <c r="D185" s="63"/>
      <c r="F185" s="63"/>
      <c r="H185" s="63"/>
    </row>
    <row r="186" spans="4:8">
      <c r="D186" s="63"/>
      <c r="F186" s="63"/>
      <c r="H186" s="63"/>
    </row>
    <row r="187" spans="4:8">
      <c r="D187" s="63"/>
      <c r="F187" s="63"/>
      <c r="H187" s="63"/>
    </row>
    <row r="188" spans="4:8">
      <c r="D188" s="63"/>
      <c r="F188" s="63"/>
      <c r="H188" s="63"/>
    </row>
    <row r="189" spans="4:8">
      <c r="D189" s="63"/>
      <c r="F189" s="63"/>
      <c r="H189" s="63"/>
    </row>
    <row r="190" spans="4:8">
      <c r="D190" s="63"/>
      <c r="F190" s="63"/>
      <c r="H190" s="63"/>
    </row>
    <row r="191" spans="4:8">
      <c r="D191" s="63"/>
      <c r="F191" s="63"/>
      <c r="H191" s="63"/>
    </row>
    <row r="192" spans="4:8">
      <c r="D192" s="63"/>
      <c r="F192" s="63"/>
      <c r="H192" s="63"/>
    </row>
    <row r="193" spans="4:8">
      <c r="D193" s="63"/>
      <c r="F193" s="63"/>
      <c r="H193" s="63"/>
    </row>
    <row r="194" spans="4:8">
      <c r="D194" s="63"/>
      <c r="F194" s="63"/>
      <c r="H194" s="63"/>
    </row>
    <row r="195" spans="4:8">
      <c r="D195" s="63"/>
      <c r="F195" s="63"/>
      <c r="H195" s="63"/>
    </row>
  </sheetData>
  <mergeCells count="69">
    <mergeCell ref="C71:J71"/>
    <mergeCell ref="D7:I7"/>
    <mergeCell ref="B58:C58"/>
    <mergeCell ref="B43:C43"/>
    <mergeCell ref="B62:C62"/>
    <mergeCell ref="B56:C56"/>
    <mergeCell ref="B41:C41"/>
    <mergeCell ref="B50:C50"/>
    <mergeCell ref="B51:C51"/>
    <mergeCell ref="A61:C61"/>
    <mergeCell ref="B52:C52"/>
    <mergeCell ref="B44:C44"/>
    <mergeCell ref="B45:C45"/>
    <mergeCell ref="B53:C53"/>
    <mergeCell ref="B54:C54"/>
    <mergeCell ref="B55:C55"/>
    <mergeCell ref="B49:C49"/>
    <mergeCell ref="B57:C57"/>
    <mergeCell ref="A6:C12"/>
    <mergeCell ref="A2:P2"/>
    <mergeCell ref="A1:P1"/>
    <mergeCell ref="D9:E12"/>
    <mergeCell ref="F9:I9"/>
    <mergeCell ref="D6:I6"/>
    <mergeCell ref="K6:P6"/>
    <mergeCell ref="K7:P7"/>
    <mergeCell ref="K9:L12"/>
    <mergeCell ref="M9:P9"/>
    <mergeCell ref="M12:N12"/>
    <mergeCell ref="O12:P12"/>
    <mergeCell ref="F12:G12"/>
    <mergeCell ref="H12:I12"/>
    <mergeCell ref="B27:C27"/>
    <mergeCell ref="A26:C26"/>
    <mergeCell ref="A15:C15"/>
    <mergeCell ref="B23:C23"/>
    <mergeCell ref="B16:C16"/>
    <mergeCell ref="B21:C21"/>
    <mergeCell ref="A20:C20"/>
    <mergeCell ref="B24:C24"/>
    <mergeCell ref="B22:C22"/>
    <mergeCell ref="B17:C17"/>
    <mergeCell ref="B18:C18"/>
    <mergeCell ref="B31:C31"/>
    <mergeCell ref="B35:C35"/>
    <mergeCell ref="B34:C34"/>
    <mergeCell ref="B42:C42"/>
    <mergeCell ref="B46:C46"/>
    <mergeCell ref="B36:C36"/>
    <mergeCell ref="B39:C39"/>
    <mergeCell ref="B38:C38"/>
    <mergeCell ref="B37:C37"/>
    <mergeCell ref="B40:C40"/>
    <mergeCell ref="S68:Y68"/>
    <mergeCell ref="C67:P67"/>
    <mergeCell ref="C70:P70"/>
    <mergeCell ref="S70:V70"/>
    <mergeCell ref="A3:P3"/>
    <mergeCell ref="C69:I69"/>
    <mergeCell ref="B63:C63"/>
    <mergeCell ref="B65:C65"/>
    <mergeCell ref="B32:C32"/>
    <mergeCell ref="B33:C33"/>
    <mergeCell ref="C68:R68"/>
    <mergeCell ref="B47:C47"/>
    <mergeCell ref="B48:C48"/>
    <mergeCell ref="B28:C28"/>
    <mergeCell ref="B29:C29"/>
    <mergeCell ref="B30:C30"/>
  </mergeCells>
  <phoneticPr fontId="2" type="noConversion"/>
  <hyperlinks>
    <hyperlink ref="R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6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showGridLines="0" topLeftCell="A22" zoomScale="130" zoomScaleNormal="130" workbookViewId="0">
      <selection activeCell="O25" sqref="O25"/>
    </sheetView>
  </sheetViews>
  <sheetFormatPr defaultColWidth="11.42578125" defaultRowHeight="12.75"/>
  <cols>
    <col min="1" max="1" width="5.7109375" style="1" customWidth="1"/>
    <col min="2" max="2" width="6.85546875" style="1" customWidth="1"/>
    <col min="3" max="3" width="24.5703125" style="1" customWidth="1"/>
    <col min="4" max="4" width="12.7109375" style="66" customWidth="1"/>
    <col min="5" max="5" width="3.7109375" style="66" customWidth="1"/>
    <col min="6" max="6" width="12.7109375" style="66" customWidth="1"/>
    <col min="7" max="7" width="3.7109375" style="66" customWidth="1"/>
    <col min="8" max="8" width="12.7109375" style="66" customWidth="1"/>
    <col min="9" max="10" width="3.7109375" style="66" customWidth="1"/>
    <col min="11" max="11" width="8.5703125" style="1" bestFit="1" customWidth="1"/>
    <col min="12" max="12" width="2.85546875" style="1" bestFit="1" customWidth="1"/>
    <col min="13" max="13" width="9" style="1" customWidth="1"/>
    <col min="14" max="14" width="2.85546875" style="1" bestFit="1" customWidth="1"/>
    <col min="15" max="15" width="7.42578125" style="1" customWidth="1"/>
    <col min="16" max="16" width="2.85546875" style="1" bestFit="1" customWidth="1"/>
    <col min="17" max="18" width="3.7109375" style="1" customWidth="1"/>
    <col min="19" max="19" width="10.7109375" style="1" customWidth="1"/>
    <col min="20" max="16384" width="11.42578125" style="1"/>
  </cols>
  <sheetData>
    <row r="1" spans="1:19" s="43" customFormat="1" ht="15">
      <c r="A1" s="199" t="s">
        <v>123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S1" s="138" t="s">
        <v>197</v>
      </c>
    </row>
    <row r="2" spans="1:19" s="43" customFormat="1" ht="15">
      <c r="A2" s="199" t="s">
        <v>183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9" s="44" customFormat="1" ht="15" customHeight="1">
      <c r="A3" s="242" t="s">
        <v>215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55"/>
      <c r="R3" s="55"/>
    </row>
    <row r="4" spans="1:19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69"/>
      <c r="K4" s="15"/>
      <c r="L4" s="15"/>
      <c r="M4" s="15"/>
      <c r="N4" s="15"/>
      <c r="O4" s="15"/>
      <c r="P4" s="15"/>
      <c r="Q4" s="39"/>
      <c r="R4" s="39"/>
    </row>
    <row r="5" spans="1:19" ht="6" customHeight="1"/>
    <row r="6" spans="1:19">
      <c r="A6" s="210" t="s">
        <v>92</v>
      </c>
      <c r="B6" s="210"/>
      <c r="C6" s="210"/>
      <c r="D6" s="211" t="s">
        <v>170</v>
      </c>
      <c r="E6" s="211"/>
      <c r="F6" s="211"/>
      <c r="G6" s="211"/>
      <c r="H6" s="211"/>
      <c r="I6" s="211"/>
      <c r="K6" s="212" t="s">
        <v>171</v>
      </c>
      <c r="L6" s="212"/>
      <c r="M6" s="212"/>
      <c r="N6" s="212"/>
      <c r="O6" s="212"/>
      <c r="P6" s="212"/>
    </row>
    <row r="7" spans="1:19" ht="6" customHeight="1">
      <c r="A7" s="210"/>
      <c r="B7" s="210"/>
      <c r="C7" s="210"/>
      <c r="D7" s="74"/>
      <c r="E7" s="74"/>
      <c r="F7" s="74"/>
      <c r="G7" s="74"/>
      <c r="H7" s="74"/>
      <c r="I7" s="74"/>
      <c r="K7" s="6"/>
      <c r="L7" s="6"/>
      <c r="M7" s="6"/>
      <c r="N7" s="6"/>
      <c r="O7" s="6"/>
      <c r="P7" s="6"/>
      <c r="Q7" s="7"/>
    </row>
    <row r="8" spans="1:19" ht="6" customHeight="1">
      <c r="A8" s="210"/>
      <c r="B8" s="210"/>
      <c r="C8" s="210"/>
      <c r="D8" s="75"/>
      <c r="E8" s="75"/>
      <c r="F8" s="75"/>
      <c r="G8" s="75"/>
      <c r="H8" s="75"/>
      <c r="I8" s="75"/>
      <c r="K8" s="7"/>
      <c r="L8" s="7"/>
      <c r="M8" s="7"/>
      <c r="N8" s="7"/>
      <c r="O8" s="7"/>
      <c r="P8" s="7"/>
      <c r="Q8" s="7"/>
    </row>
    <row r="9" spans="1:19" ht="25.5" customHeight="1">
      <c r="A9" s="210"/>
      <c r="B9" s="210"/>
      <c r="C9" s="210"/>
      <c r="D9" s="243" t="s">
        <v>0</v>
      </c>
      <c r="E9" s="243"/>
      <c r="F9" s="244" t="s">
        <v>105</v>
      </c>
      <c r="G9" s="244"/>
      <c r="H9" s="244"/>
      <c r="I9" s="244"/>
      <c r="J9" s="155"/>
      <c r="K9" s="205" t="s">
        <v>0</v>
      </c>
      <c r="L9" s="205"/>
      <c r="M9" s="245" t="s">
        <v>105</v>
      </c>
      <c r="N9" s="245"/>
      <c r="O9" s="245"/>
      <c r="P9" s="245"/>
      <c r="Q9" s="56"/>
      <c r="R9" s="56"/>
    </row>
    <row r="10" spans="1:19" ht="6" customHeight="1">
      <c r="A10" s="210"/>
      <c r="B10" s="210"/>
      <c r="C10" s="210"/>
      <c r="D10" s="243"/>
      <c r="E10" s="243"/>
      <c r="F10" s="140"/>
      <c r="G10" s="140"/>
      <c r="H10" s="140"/>
      <c r="I10" s="140"/>
      <c r="J10" s="156"/>
      <c r="K10" s="205"/>
      <c r="L10" s="205"/>
      <c r="M10" s="4"/>
      <c r="N10" s="4"/>
      <c r="O10" s="4"/>
      <c r="P10" s="4"/>
      <c r="Q10" s="16"/>
      <c r="R10" s="16"/>
    </row>
    <row r="11" spans="1:19" ht="6" customHeight="1">
      <c r="A11" s="210"/>
      <c r="B11" s="210"/>
      <c r="C11" s="210"/>
      <c r="D11" s="243"/>
      <c r="E11" s="243"/>
      <c r="F11" s="156"/>
      <c r="G11" s="156"/>
      <c r="H11" s="156"/>
      <c r="I11" s="113"/>
      <c r="J11" s="113"/>
      <c r="K11" s="205"/>
      <c r="L11" s="205"/>
      <c r="M11" s="16"/>
      <c r="N11" s="16"/>
      <c r="O11" s="16"/>
      <c r="P11" s="25"/>
      <c r="Q11" s="25"/>
      <c r="R11" s="25"/>
    </row>
    <row r="12" spans="1:19" ht="12.75" customHeight="1">
      <c r="A12" s="210"/>
      <c r="B12" s="210"/>
      <c r="C12" s="210"/>
      <c r="D12" s="243"/>
      <c r="E12" s="243"/>
      <c r="F12" s="201" t="s">
        <v>131</v>
      </c>
      <c r="G12" s="201"/>
      <c r="H12" s="201" t="s">
        <v>132</v>
      </c>
      <c r="I12" s="201"/>
      <c r="J12" s="145"/>
      <c r="K12" s="205"/>
      <c r="L12" s="205"/>
      <c r="M12" s="207" t="s">
        <v>131</v>
      </c>
      <c r="N12" s="207"/>
      <c r="O12" s="207" t="s">
        <v>132</v>
      </c>
      <c r="P12" s="207"/>
      <c r="Q12" s="38"/>
      <c r="R12" s="38"/>
    </row>
    <row r="13" spans="1:19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6"/>
      <c r="L13" s="6"/>
      <c r="M13" s="6"/>
      <c r="N13" s="6"/>
      <c r="O13" s="6"/>
      <c r="P13" s="6"/>
      <c r="Q13" s="7"/>
      <c r="R13" s="7"/>
    </row>
    <row r="14" spans="1:19" ht="6" customHeight="1"/>
    <row r="15" spans="1:19" s="8" customFormat="1">
      <c r="A15" s="216" t="s">
        <v>33</v>
      </c>
      <c r="B15" s="216"/>
      <c r="C15" s="216"/>
      <c r="D15" s="64">
        <v>354819</v>
      </c>
      <c r="E15" s="76"/>
      <c r="F15" s="64">
        <v>215603</v>
      </c>
      <c r="G15" s="76"/>
      <c r="H15" s="64">
        <v>139217</v>
      </c>
      <c r="I15" s="76"/>
      <c r="J15" s="76"/>
      <c r="K15" s="67">
        <f>M15+O15</f>
        <v>100.00028183383641</v>
      </c>
      <c r="L15" s="76"/>
      <c r="M15" s="67">
        <f>F15/D15*100</f>
        <v>60.764220630800494</v>
      </c>
      <c r="N15" s="114"/>
      <c r="O15" s="67">
        <f>H15/D15*100</f>
        <v>39.236061203035916</v>
      </c>
      <c r="P15" s="76"/>
      <c r="Q15" s="22"/>
      <c r="R15" s="22"/>
    </row>
    <row r="16" spans="1:19">
      <c r="B16" s="241" t="s">
        <v>34</v>
      </c>
      <c r="C16" s="241"/>
      <c r="D16" s="76">
        <v>211945</v>
      </c>
      <c r="E16" s="76"/>
      <c r="F16" s="76">
        <v>175957</v>
      </c>
      <c r="G16" s="76"/>
      <c r="H16" s="76">
        <v>35988</v>
      </c>
      <c r="I16" s="76"/>
      <c r="J16" s="76"/>
      <c r="K16" s="65">
        <f>M16+O16</f>
        <v>100</v>
      </c>
      <c r="L16" s="76"/>
      <c r="M16" s="65">
        <f>F16/D16*100</f>
        <v>83.02012314515558</v>
      </c>
      <c r="N16" s="76"/>
      <c r="O16" s="65">
        <f>H16/D16*100</f>
        <v>16.979876854844417</v>
      </c>
      <c r="P16" s="76"/>
      <c r="Q16" s="22"/>
      <c r="R16" s="22"/>
    </row>
    <row r="17" spans="1:18">
      <c r="B17" s="241" t="s">
        <v>35</v>
      </c>
      <c r="C17" s="241"/>
      <c r="D17" s="76">
        <v>142875</v>
      </c>
      <c r="E17" s="76"/>
      <c r="F17" s="76">
        <v>39646</v>
      </c>
      <c r="G17" s="76"/>
      <c r="H17" s="76">
        <v>103229</v>
      </c>
      <c r="I17" s="76"/>
      <c r="J17" s="76"/>
      <c r="K17" s="65">
        <f>M17+O17</f>
        <v>100.00000000000001</v>
      </c>
      <c r="L17" s="76"/>
      <c r="M17" s="65">
        <f>F17/D17*100</f>
        <v>27.748731408573928</v>
      </c>
      <c r="N17" s="76"/>
      <c r="O17" s="65">
        <f>H17/D17*100</f>
        <v>72.251268591426083</v>
      </c>
      <c r="P17" s="76"/>
      <c r="Q17" s="22"/>
      <c r="R17" s="22"/>
    </row>
    <row r="18" spans="1:18" ht="6.95" customHeight="1">
      <c r="B18" s="40"/>
      <c r="C18" s="40"/>
      <c r="D18" s="76"/>
      <c r="E18" s="76"/>
      <c r="F18" s="76"/>
      <c r="G18" s="76"/>
      <c r="H18" s="76"/>
      <c r="I18" s="76"/>
      <c r="J18" s="76"/>
      <c r="K18" s="76"/>
      <c r="L18" s="76"/>
      <c r="M18" s="65"/>
      <c r="N18" s="76"/>
      <c r="O18" s="65"/>
      <c r="P18" s="76"/>
      <c r="Q18" s="22"/>
      <c r="R18" s="22"/>
    </row>
    <row r="19" spans="1:18" s="8" customFormat="1">
      <c r="A19" s="216" t="s">
        <v>84</v>
      </c>
      <c r="B19" s="216"/>
      <c r="C19" s="216"/>
      <c r="D19" s="64">
        <v>354819</v>
      </c>
      <c r="E19" s="76"/>
      <c r="F19" s="64">
        <v>215603</v>
      </c>
      <c r="G19" s="76"/>
      <c r="H19" s="64">
        <v>139219</v>
      </c>
      <c r="I19" s="76"/>
      <c r="J19" s="76"/>
      <c r="K19" s="67">
        <f t="shared" ref="K19:K24" si="0">M19+O19</f>
        <v>100.00084550150922</v>
      </c>
      <c r="L19" s="76"/>
      <c r="M19" s="67">
        <f t="shared" ref="M19:M24" si="1">F19/D19*100</f>
        <v>60.764220630800494</v>
      </c>
      <c r="N19" s="114"/>
      <c r="O19" s="67">
        <f t="shared" ref="O19:O24" si="2">H19/D19*100</f>
        <v>39.236624870708724</v>
      </c>
      <c r="P19" s="76"/>
      <c r="Q19" s="22"/>
      <c r="R19" s="22"/>
    </row>
    <row r="20" spans="1:18">
      <c r="B20" s="241" t="s">
        <v>73</v>
      </c>
      <c r="C20" s="241"/>
      <c r="D20" s="76">
        <v>24596</v>
      </c>
      <c r="E20" s="76"/>
      <c r="F20" s="76">
        <v>13689</v>
      </c>
      <c r="G20" s="76"/>
      <c r="H20" s="76">
        <v>10907</v>
      </c>
      <c r="I20" s="76"/>
      <c r="J20" s="76"/>
      <c r="K20" s="65">
        <f t="shared" si="0"/>
        <v>100</v>
      </c>
      <c r="L20" s="76"/>
      <c r="M20" s="65">
        <f t="shared" si="1"/>
        <v>55.655391120507403</v>
      </c>
      <c r="N20" s="76"/>
      <c r="O20" s="65">
        <f t="shared" si="2"/>
        <v>44.344608879492604</v>
      </c>
      <c r="P20" s="76"/>
      <c r="Q20" s="22"/>
      <c r="R20" s="22"/>
    </row>
    <row r="21" spans="1:18">
      <c r="B21" s="241" t="s">
        <v>66</v>
      </c>
      <c r="C21" s="241"/>
      <c r="D21" s="76">
        <v>103921</v>
      </c>
      <c r="E21" s="76"/>
      <c r="F21" s="76">
        <v>75250</v>
      </c>
      <c r="G21" s="76"/>
      <c r="H21" s="76">
        <v>28671</v>
      </c>
      <c r="I21" s="76"/>
      <c r="J21" s="76"/>
      <c r="K21" s="65">
        <f t="shared" si="0"/>
        <v>100</v>
      </c>
      <c r="L21" s="76"/>
      <c r="M21" s="65">
        <f t="shared" si="1"/>
        <v>72.410773568383675</v>
      </c>
      <c r="N21" s="76"/>
      <c r="O21" s="65">
        <f t="shared" si="2"/>
        <v>27.589226431616325</v>
      </c>
      <c r="P21" s="76"/>
      <c r="Q21" s="22"/>
      <c r="R21" s="22"/>
    </row>
    <row r="22" spans="1:18">
      <c r="B22" s="241" t="s">
        <v>67</v>
      </c>
      <c r="C22" s="241"/>
      <c r="D22" s="76">
        <v>89206</v>
      </c>
      <c r="E22" s="76"/>
      <c r="F22" s="76">
        <v>72015</v>
      </c>
      <c r="G22" s="76"/>
      <c r="H22" s="76">
        <v>17191</v>
      </c>
      <c r="I22" s="76"/>
      <c r="J22" s="76"/>
      <c r="K22" s="65">
        <f t="shared" si="0"/>
        <v>100</v>
      </c>
      <c r="L22" s="65"/>
      <c r="M22" s="65">
        <f t="shared" si="1"/>
        <v>80.728874739367313</v>
      </c>
      <c r="N22" s="76"/>
      <c r="O22" s="65">
        <f t="shared" si="2"/>
        <v>19.271125260632694</v>
      </c>
      <c r="P22" s="76"/>
      <c r="Q22" s="22"/>
      <c r="R22" s="22"/>
    </row>
    <row r="23" spans="1:18">
      <c r="B23" s="241" t="s">
        <v>68</v>
      </c>
      <c r="C23" s="241"/>
      <c r="D23" s="76">
        <v>58930</v>
      </c>
      <c r="E23" s="76"/>
      <c r="F23" s="76">
        <v>42923</v>
      </c>
      <c r="G23" s="76"/>
      <c r="H23" s="76">
        <v>16007</v>
      </c>
      <c r="I23" s="76"/>
      <c r="J23" s="76"/>
      <c r="K23" s="65">
        <f t="shared" si="0"/>
        <v>100</v>
      </c>
      <c r="L23" s="65"/>
      <c r="M23" s="65">
        <f t="shared" si="1"/>
        <v>72.837264551162392</v>
      </c>
      <c r="N23" s="76"/>
      <c r="O23" s="65">
        <f t="shared" si="2"/>
        <v>27.162735448837605</v>
      </c>
      <c r="P23" s="76"/>
      <c r="Q23" s="22"/>
      <c r="R23" s="22"/>
    </row>
    <row r="24" spans="1:18">
      <c r="B24" s="241" t="s">
        <v>93</v>
      </c>
      <c r="C24" s="241"/>
      <c r="D24" s="76">
        <v>77849</v>
      </c>
      <c r="E24" s="76"/>
      <c r="F24" s="76">
        <v>11460</v>
      </c>
      <c r="G24" s="76"/>
      <c r="H24" s="76">
        <v>66389</v>
      </c>
      <c r="I24" s="76"/>
      <c r="J24" s="76"/>
      <c r="K24" s="65">
        <f t="shared" si="0"/>
        <v>100</v>
      </c>
      <c r="L24" s="76"/>
      <c r="M24" s="65">
        <f t="shared" si="1"/>
        <v>14.720805662243574</v>
      </c>
      <c r="N24" s="76"/>
      <c r="O24" s="65">
        <f t="shared" si="2"/>
        <v>85.279194337756422</v>
      </c>
      <c r="P24" s="76"/>
      <c r="Q24" s="22"/>
      <c r="R24" s="22"/>
    </row>
    <row r="25" spans="1:18">
      <c r="B25" s="95" t="s">
        <v>29</v>
      </c>
      <c r="D25" s="76">
        <v>320</v>
      </c>
      <c r="E25" s="76"/>
      <c r="F25" s="76">
        <v>266</v>
      </c>
      <c r="G25" s="76"/>
      <c r="H25" s="76">
        <v>54</v>
      </c>
      <c r="I25" s="76"/>
      <c r="J25" s="76"/>
      <c r="K25" s="91" t="s">
        <v>172</v>
      </c>
      <c r="L25" s="76"/>
      <c r="M25" s="91" t="s">
        <v>172</v>
      </c>
      <c r="N25" s="76"/>
      <c r="O25" s="91" t="s">
        <v>172</v>
      </c>
      <c r="P25" s="76"/>
      <c r="Q25" s="22"/>
      <c r="R25" s="22"/>
    </row>
    <row r="26" spans="1:18" ht="12.75" customHeight="1">
      <c r="B26" s="9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22"/>
      <c r="R26" s="22"/>
    </row>
    <row r="27" spans="1:18" s="8" customFormat="1">
      <c r="A27" s="216" t="s">
        <v>37</v>
      </c>
      <c r="B27" s="216"/>
      <c r="C27" s="216"/>
      <c r="D27" s="64">
        <v>354819</v>
      </c>
      <c r="E27" s="76"/>
      <c r="F27" s="64">
        <v>215604</v>
      </c>
      <c r="G27" s="76"/>
      <c r="H27" s="64">
        <v>139216</v>
      </c>
      <c r="I27" s="76"/>
      <c r="J27" s="76"/>
      <c r="K27" s="67">
        <f>M27+O27</f>
        <v>100.00028183383641</v>
      </c>
      <c r="L27" s="67"/>
      <c r="M27" s="67">
        <f t="shared" ref="M27:M33" si="3">F27/D27*100</f>
        <v>60.764502464636905</v>
      </c>
      <c r="N27" s="114"/>
      <c r="O27" s="67">
        <f t="shared" ref="O27:O33" si="4">H27/D27*100</f>
        <v>39.235779369199506</v>
      </c>
      <c r="P27" s="76"/>
      <c r="Q27" s="22"/>
      <c r="R27" s="22"/>
    </row>
    <row r="28" spans="1:18">
      <c r="B28" s="241" t="s">
        <v>38</v>
      </c>
      <c r="C28" s="241"/>
      <c r="D28" s="76">
        <v>16318</v>
      </c>
      <c r="E28" s="76"/>
      <c r="F28" s="76">
        <v>4737</v>
      </c>
      <c r="G28" s="172" t="s">
        <v>74</v>
      </c>
      <c r="H28" s="76">
        <v>11581</v>
      </c>
      <c r="I28" s="76"/>
      <c r="J28" s="76"/>
      <c r="K28" s="65">
        <f t="shared" ref="K28:K33" si="5">M28+O28</f>
        <v>100</v>
      </c>
      <c r="L28" s="65"/>
      <c r="M28" s="65">
        <f t="shared" si="3"/>
        <v>29.029292805490869</v>
      </c>
      <c r="N28" s="76"/>
      <c r="O28" s="65">
        <f t="shared" si="4"/>
        <v>70.970707194509131</v>
      </c>
      <c r="P28" s="76"/>
      <c r="Q28" s="22"/>
      <c r="R28" s="22"/>
    </row>
    <row r="29" spans="1:18">
      <c r="B29" s="241" t="s">
        <v>39</v>
      </c>
      <c r="C29" s="241"/>
      <c r="D29" s="76">
        <v>20570</v>
      </c>
      <c r="E29" s="76"/>
      <c r="F29" s="76">
        <v>4556</v>
      </c>
      <c r="G29" s="76"/>
      <c r="H29" s="76">
        <v>16014</v>
      </c>
      <c r="I29" s="76"/>
      <c r="J29" s="76"/>
      <c r="K29" s="65">
        <f t="shared" si="5"/>
        <v>100</v>
      </c>
      <c r="L29" s="65"/>
      <c r="M29" s="65">
        <f t="shared" si="3"/>
        <v>22.148760330578511</v>
      </c>
      <c r="N29" s="76"/>
      <c r="O29" s="65">
        <f t="shared" si="4"/>
        <v>77.851239669421489</v>
      </c>
      <c r="P29" s="76"/>
      <c r="Q29" s="22"/>
      <c r="R29" s="22"/>
    </row>
    <row r="30" spans="1:18">
      <c r="B30" s="241" t="s">
        <v>40</v>
      </c>
      <c r="C30" s="241"/>
      <c r="D30" s="76">
        <v>42446</v>
      </c>
      <c r="E30" s="76"/>
      <c r="F30" s="76">
        <v>19167</v>
      </c>
      <c r="G30" s="76"/>
      <c r="H30" s="76">
        <v>23279</v>
      </c>
      <c r="I30" s="76"/>
      <c r="J30" s="76"/>
      <c r="K30" s="65">
        <f t="shared" si="5"/>
        <v>100</v>
      </c>
      <c r="L30" s="65"/>
      <c r="M30" s="65">
        <f t="shared" si="3"/>
        <v>45.156198463930643</v>
      </c>
      <c r="N30" s="76"/>
      <c r="O30" s="65">
        <f t="shared" si="4"/>
        <v>54.843801536069357</v>
      </c>
      <c r="P30" s="76"/>
      <c r="Q30" s="22"/>
      <c r="R30" s="22"/>
    </row>
    <row r="31" spans="1:18">
      <c r="B31" s="241" t="s">
        <v>69</v>
      </c>
      <c r="C31" s="241"/>
      <c r="D31" s="76">
        <v>100167</v>
      </c>
      <c r="E31" s="76"/>
      <c r="F31" s="76">
        <v>64120</v>
      </c>
      <c r="G31" s="76"/>
      <c r="H31" s="76">
        <v>36047</v>
      </c>
      <c r="I31" s="76"/>
      <c r="J31" s="76"/>
      <c r="K31" s="65">
        <f t="shared" si="5"/>
        <v>100</v>
      </c>
      <c r="L31" s="65"/>
      <c r="M31" s="65">
        <f t="shared" si="3"/>
        <v>64.013098126129364</v>
      </c>
      <c r="N31" s="76"/>
      <c r="O31" s="65">
        <f t="shared" si="4"/>
        <v>35.986901873870636</v>
      </c>
      <c r="P31" s="76"/>
      <c r="Q31" s="22"/>
      <c r="R31" s="22"/>
    </row>
    <row r="32" spans="1:18">
      <c r="B32" s="241" t="s">
        <v>162</v>
      </c>
      <c r="C32" s="241"/>
      <c r="D32" s="76">
        <v>96171</v>
      </c>
      <c r="E32" s="76"/>
      <c r="F32" s="76">
        <v>67155</v>
      </c>
      <c r="G32" s="76"/>
      <c r="H32" s="76">
        <v>29016</v>
      </c>
      <c r="I32" s="76"/>
      <c r="J32" s="76"/>
      <c r="K32" s="65">
        <f t="shared" si="5"/>
        <v>100</v>
      </c>
      <c r="L32" s="65"/>
      <c r="M32" s="65">
        <f t="shared" si="3"/>
        <v>69.828742552328663</v>
      </c>
      <c r="N32" s="76"/>
      <c r="O32" s="65">
        <f t="shared" si="4"/>
        <v>30.171257447671334</v>
      </c>
      <c r="P32" s="76"/>
      <c r="Q32" s="22"/>
      <c r="R32" s="22"/>
    </row>
    <row r="33" spans="1:32">
      <c r="B33" s="40" t="s">
        <v>163</v>
      </c>
      <c r="C33" s="40"/>
      <c r="D33" s="76">
        <v>77810</v>
      </c>
      <c r="E33" s="76"/>
      <c r="F33" s="76">
        <v>55146</v>
      </c>
      <c r="G33" s="76"/>
      <c r="H33" s="76">
        <v>22664</v>
      </c>
      <c r="I33" s="76"/>
      <c r="J33" s="76"/>
      <c r="K33" s="65">
        <f t="shared" si="5"/>
        <v>100</v>
      </c>
      <c r="L33" s="65"/>
      <c r="M33" s="65">
        <f t="shared" si="3"/>
        <v>70.872638478344683</v>
      </c>
      <c r="N33" s="76"/>
      <c r="O33" s="65">
        <f t="shared" si="4"/>
        <v>29.127361521655317</v>
      </c>
      <c r="P33" s="76"/>
      <c r="Q33" s="22"/>
      <c r="R33" s="22"/>
    </row>
    <row r="34" spans="1:32">
      <c r="B34" s="119" t="s">
        <v>29</v>
      </c>
      <c r="C34" s="118"/>
      <c r="D34" s="76">
        <v>1338</v>
      </c>
      <c r="E34" s="172" t="s">
        <v>74</v>
      </c>
      <c r="F34" s="76">
        <v>723</v>
      </c>
      <c r="G34" s="172" t="s">
        <v>74</v>
      </c>
      <c r="H34" s="76">
        <v>615</v>
      </c>
      <c r="I34" s="172" t="s">
        <v>74</v>
      </c>
      <c r="J34" s="76"/>
      <c r="K34" s="91" t="s">
        <v>172</v>
      </c>
      <c r="L34" s="65"/>
      <c r="M34" s="91" t="s">
        <v>172</v>
      </c>
      <c r="N34" s="65"/>
      <c r="O34" s="91" t="s">
        <v>172</v>
      </c>
      <c r="P34" s="76"/>
      <c r="Q34" s="22"/>
      <c r="R34" s="22"/>
    </row>
    <row r="35" spans="1:32" ht="6" customHeight="1" thickBot="1">
      <c r="A35" s="2"/>
      <c r="B35" s="2"/>
      <c r="C35" s="2"/>
      <c r="D35" s="81"/>
      <c r="E35" s="81"/>
      <c r="F35" s="81"/>
      <c r="G35" s="81"/>
      <c r="H35" s="81"/>
      <c r="I35" s="81"/>
      <c r="J35" s="81"/>
      <c r="K35" s="2"/>
      <c r="L35" s="2"/>
      <c r="M35" s="2"/>
      <c r="N35" s="2"/>
      <c r="O35" s="2"/>
      <c r="P35" s="2"/>
      <c r="Q35" s="7"/>
      <c r="R35" s="7"/>
    </row>
    <row r="36" spans="1:32" s="9" customFormat="1" ht="6" customHeight="1">
      <c r="D36" s="82"/>
      <c r="E36" s="82"/>
      <c r="F36" s="82"/>
      <c r="G36" s="82"/>
      <c r="H36" s="82"/>
      <c r="I36" s="82"/>
      <c r="J36" s="82"/>
    </row>
    <row r="37" spans="1:32" s="9" customFormat="1" ht="20.25" customHeight="1">
      <c r="A37" s="30" t="s">
        <v>42</v>
      </c>
      <c r="B37" s="35">
        <v>1</v>
      </c>
      <c r="C37" s="239" t="s">
        <v>133</v>
      </c>
      <c r="D37" s="239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54"/>
      <c r="R37" s="54"/>
    </row>
    <row r="38" spans="1:32" s="9" customFormat="1" ht="11.25">
      <c r="B38" s="23">
        <v>0</v>
      </c>
      <c r="C38" s="214" t="s">
        <v>36</v>
      </c>
      <c r="D38" s="214"/>
      <c r="E38" s="214"/>
      <c r="F38" s="214"/>
      <c r="G38" s="214"/>
      <c r="H38" s="214"/>
      <c r="I38" s="214"/>
      <c r="J38" s="149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</row>
    <row r="39" spans="1:32" s="9" customFormat="1" ht="11.25">
      <c r="B39" s="12" t="s">
        <v>74</v>
      </c>
      <c r="C39" s="214" t="s">
        <v>161</v>
      </c>
      <c r="D39" s="214"/>
      <c r="E39" s="214"/>
      <c r="F39" s="214"/>
      <c r="G39" s="214"/>
      <c r="H39" s="214"/>
      <c r="I39" s="214"/>
      <c r="J39" s="149"/>
      <c r="K39" s="31"/>
      <c r="L39" s="31"/>
      <c r="M39" s="31"/>
      <c r="N39" s="31"/>
      <c r="O39" s="31"/>
      <c r="P39" s="31"/>
      <c r="Q39" s="31"/>
      <c r="R39" s="31"/>
    </row>
    <row r="40" spans="1:32">
      <c r="B40" s="12" t="s">
        <v>172</v>
      </c>
      <c r="C40" s="214" t="s">
        <v>173</v>
      </c>
      <c r="D40" s="214"/>
      <c r="E40" s="214"/>
      <c r="F40" s="214"/>
      <c r="G40" s="214"/>
      <c r="H40" s="214"/>
      <c r="I40" s="214"/>
      <c r="J40" s="214"/>
    </row>
  </sheetData>
  <mergeCells count="33">
    <mergeCell ref="C39:I39"/>
    <mergeCell ref="B32:C32"/>
    <mergeCell ref="C40:J40"/>
    <mergeCell ref="C38:I38"/>
    <mergeCell ref="B30:C30"/>
    <mergeCell ref="C37:P37"/>
    <mergeCell ref="B17:C17"/>
    <mergeCell ref="K9:L12"/>
    <mergeCell ref="M9:P9"/>
    <mergeCell ref="M12:N12"/>
    <mergeCell ref="O12:P12"/>
    <mergeCell ref="B23:C23"/>
    <mergeCell ref="B28:C28"/>
    <mergeCell ref="A27:C27"/>
    <mergeCell ref="B24:C24"/>
    <mergeCell ref="B31:C31"/>
    <mergeCell ref="B29:C29"/>
    <mergeCell ref="A1:P1"/>
    <mergeCell ref="B22:C22"/>
    <mergeCell ref="A2:P2"/>
    <mergeCell ref="A3:P3"/>
    <mergeCell ref="D9:E12"/>
    <mergeCell ref="F12:G12"/>
    <mergeCell ref="D6:I6"/>
    <mergeCell ref="B21:C21"/>
    <mergeCell ref="B16:C16"/>
    <mergeCell ref="A19:C19"/>
    <mergeCell ref="B20:C20"/>
    <mergeCell ref="A6:C12"/>
    <mergeCell ref="F9:I9"/>
    <mergeCell ref="K6:P6"/>
    <mergeCell ref="H12:I12"/>
    <mergeCell ref="A15:C15"/>
  </mergeCells>
  <phoneticPr fontId="0" type="noConversion"/>
  <hyperlinks>
    <hyperlink ref="S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65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1"/>
  <sheetViews>
    <sheetView showGridLines="0" topLeftCell="A43" zoomScaleNormal="100" workbookViewId="0">
      <selection activeCell="O64" sqref="O64"/>
    </sheetView>
  </sheetViews>
  <sheetFormatPr defaultColWidth="11.42578125" defaultRowHeight="12.75"/>
  <cols>
    <col min="1" max="1" width="5.7109375" style="66" customWidth="1"/>
    <col min="2" max="2" width="6.85546875" style="66" customWidth="1"/>
    <col min="3" max="3" width="22.7109375" style="66" customWidth="1"/>
    <col min="4" max="4" width="12.7109375" style="66" customWidth="1"/>
    <col min="5" max="5" width="3.7109375" style="66" customWidth="1"/>
    <col min="6" max="6" width="13.42578125" style="66" bestFit="1" customWidth="1"/>
    <col min="7" max="7" width="3.7109375" style="66" customWidth="1"/>
    <col min="8" max="8" width="12.7109375" style="66" customWidth="1"/>
    <col min="9" max="9" width="3.7109375" style="66" customWidth="1"/>
    <col min="10" max="10" width="3.7109375" style="1" customWidth="1"/>
    <col min="11" max="11" width="9.28515625" style="1" customWidth="1"/>
    <col min="12" max="12" width="2.85546875" style="1" bestFit="1" customWidth="1"/>
    <col min="13" max="13" width="12.5703125" style="1" customWidth="1"/>
    <col min="14" max="14" width="2.85546875" style="1" bestFit="1" customWidth="1"/>
    <col min="15" max="15" width="11" style="1" customWidth="1"/>
    <col min="16" max="16" width="2.85546875" style="1" bestFit="1" customWidth="1"/>
    <col min="17" max="17" width="3.7109375" style="1" customWidth="1"/>
    <col min="18" max="18" width="10.7109375" style="1" customWidth="1"/>
    <col min="19" max="16384" width="11.42578125" style="1"/>
  </cols>
  <sheetData>
    <row r="1" spans="1:18" s="44" customFormat="1" ht="15">
      <c r="A1" s="199" t="s">
        <v>124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43"/>
      <c r="R1" s="138" t="s">
        <v>197</v>
      </c>
    </row>
    <row r="2" spans="1:18" s="44" customFormat="1" ht="15">
      <c r="A2" s="199" t="s">
        <v>184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43"/>
    </row>
    <row r="3" spans="1:18" s="44" customFormat="1" ht="29.25" customHeight="1">
      <c r="A3" s="200" t="s">
        <v>216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45"/>
    </row>
    <row r="4" spans="1:18" s="14" customFormat="1" ht="15" customHeight="1" thickBot="1">
      <c r="A4" s="69"/>
      <c r="B4" s="69"/>
      <c r="C4" s="69"/>
      <c r="D4" s="69"/>
      <c r="E4" s="69"/>
      <c r="F4" s="69"/>
      <c r="G4" s="69"/>
      <c r="H4" s="69"/>
      <c r="I4" s="69"/>
      <c r="J4" s="15"/>
      <c r="K4" s="15"/>
      <c r="L4" s="15"/>
      <c r="M4" s="15"/>
      <c r="N4" s="15"/>
      <c r="O4" s="15"/>
      <c r="P4" s="15"/>
      <c r="Q4" s="39"/>
    </row>
    <row r="5" spans="1:18" ht="6" customHeight="1"/>
    <row r="6" spans="1:18">
      <c r="A6" s="210" t="s">
        <v>160</v>
      </c>
      <c r="B6" s="210"/>
      <c r="C6" s="210"/>
      <c r="D6" s="230" t="s">
        <v>170</v>
      </c>
      <c r="E6" s="230"/>
      <c r="F6" s="230"/>
      <c r="G6" s="230"/>
      <c r="H6" s="230"/>
      <c r="I6" s="230"/>
      <c r="K6" s="226" t="s">
        <v>171</v>
      </c>
      <c r="L6" s="226"/>
      <c r="M6" s="226"/>
      <c r="N6" s="226"/>
      <c r="O6" s="226"/>
      <c r="P6" s="226"/>
    </row>
    <row r="7" spans="1:18" ht="6" customHeight="1">
      <c r="A7" s="210"/>
      <c r="B7" s="210"/>
      <c r="C7" s="210"/>
      <c r="D7" s="74"/>
      <c r="E7" s="74"/>
      <c r="F7" s="74"/>
      <c r="G7" s="74"/>
      <c r="H7" s="74"/>
      <c r="I7" s="74"/>
      <c r="K7" s="6"/>
      <c r="L7" s="6"/>
      <c r="M7" s="6"/>
      <c r="N7" s="6"/>
      <c r="O7" s="6"/>
      <c r="P7" s="6"/>
    </row>
    <row r="8" spans="1:18" ht="6" customHeight="1">
      <c r="A8" s="210"/>
      <c r="B8" s="210"/>
      <c r="C8" s="210"/>
    </row>
    <row r="9" spans="1:18" ht="12.75" customHeight="1">
      <c r="A9" s="210"/>
      <c r="B9" s="210"/>
      <c r="C9" s="210"/>
      <c r="D9" s="202" t="s">
        <v>0</v>
      </c>
      <c r="E9" s="202"/>
      <c r="F9" s="248" t="s">
        <v>106</v>
      </c>
      <c r="G9" s="249"/>
      <c r="H9" s="249"/>
      <c r="I9" s="249"/>
      <c r="J9" s="136"/>
      <c r="K9" s="213" t="s">
        <v>0</v>
      </c>
      <c r="L9" s="213"/>
      <c r="M9" s="251" t="s">
        <v>106</v>
      </c>
      <c r="N9" s="251"/>
      <c r="O9" s="251"/>
      <c r="P9" s="251"/>
      <c r="Q9" s="53"/>
    </row>
    <row r="10" spans="1:18" ht="6" customHeight="1">
      <c r="A10" s="210"/>
      <c r="B10" s="210"/>
      <c r="C10" s="210"/>
      <c r="D10" s="202"/>
      <c r="E10" s="202"/>
      <c r="F10" s="140"/>
      <c r="G10" s="140"/>
      <c r="H10" s="140"/>
      <c r="I10" s="140"/>
      <c r="J10" s="133"/>
      <c r="K10" s="213"/>
      <c r="L10" s="213"/>
      <c r="M10" s="4"/>
      <c r="N10" s="4"/>
      <c r="O10" s="4"/>
      <c r="P10" s="4"/>
      <c r="Q10" s="16"/>
    </row>
    <row r="11" spans="1:18" ht="6" customHeight="1">
      <c r="A11" s="210"/>
      <c r="B11" s="210"/>
      <c r="C11" s="210"/>
      <c r="D11" s="202"/>
      <c r="E11" s="202"/>
      <c r="F11" s="147"/>
      <c r="G11" s="147"/>
      <c r="H11" s="147"/>
      <c r="I11" s="147"/>
      <c r="J11" s="132"/>
      <c r="K11" s="213"/>
      <c r="L11" s="213"/>
      <c r="M11" s="3"/>
      <c r="N11" s="3"/>
      <c r="O11" s="3"/>
      <c r="P11" s="3"/>
      <c r="Q11" s="3"/>
    </row>
    <row r="12" spans="1:18" s="5" customFormat="1" ht="12.75" customHeight="1">
      <c r="A12" s="210"/>
      <c r="B12" s="210"/>
      <c r="C12" s="210"/>
      <c r="D12" s="202"/>
      <c r="E12" s="202"/>
      <c r="F12" s="201" t="s">
        <v>131</v>
      </c>
      <c r="G12" s="201"/>
      <c r="H12" s="201" t="s">
        <v>132</v>
      </c>
      <c r="I12" s="201"/>
      <c r="J12" s="131"/>
      <c r="K12" s="213"/>
      <c r="L12" s="213"/>
      <c r="M12" s="207" t="s">
        <v>131</v>
      </c>
      <c r="N12" s="207"/>
      <c r="O12" s="207" t="s">
        <v>132</v>
      </c>
      <c r="P12" s="207"/>
      <c r="Q12" s="38"/>
    </row>
    <row r="13" spans="1:18" s="7" customFormat="1" ht="6" customHeight="1">
      <c r="A13" s="74"/>
      <c r="B13" s="74"/>
      <c r="C13" s="74"/>
      <c r="D13" s="74"/>
      <c r="E13" s="74"/>
      <c r="F13" s="74"/>
      <c r="G13" s="74"/>
      <c r="H13" s="74"/>
      <c r="I13" s="74"/>
      <c r="J13" s="6"/>
      <c r="K13" s="6"/>
      <c r="L13" s="6"/>
      <c r="M13" s="6"/>
      <c r="N13" s="6"/>
      <c r="O13" s="6"/>
      <c r="P13" s="6"/>
    </row>
    <row r="14" spans="1:18" ht="6" customHeight="1"/>
    <row r="15" spans="1:18">
      <c r="A15" s="247" t="s">
        <v>95</v>
      </c>
      <c r="B15" s="247"/>
      <c r="C15" s="247"/>
      <c r="D15" s="64">
        <v>75872</v>
      </c>
      <c r="E15" s="64"/>
      <c r="F15" s="64">
        <v>35691</v>
      </c>
      <c r="G15" s="64"/>
      <c r="H15" s="64">
        <v>40181</v>
      </c>
      <c r="I15" s="64"/>
      <c r="J15" s="42"/>
      <c r="K15" s="67">
        <f>M15+O15</f>
        <v>100</v>
      </c>
      <c r="L15" s="76"/>
      <c r="M15" s="67">
        <f>F15/D15*100</f>
        <v>47.041069169126956</v>
      </c>
      <c r="N15" s="114"/>
      <c r="O15" s="67">
        <f>H15/D15*100</f>
        <v>52.958930830873051</v>
      </c>
      <c r="P15" s="64"/>
      <c r="Q15" s="42"/>
    </row>
    <row r="16" spans="1:18">
      <c r="A16" s="186"/>
      <c r="B16" s="250" t="s">
        <v>96</v>
      </c>
      <c r="C16" s="246"/>
      <c r="D16" s="76">
        <v>27749</v>
      </c>
      <c r="E16" s="64"/>
      <c r="F16" s="76">
        <v>9702</v>
      </c>
      <c r="G16" s="64"/>
      <c r="H16" s="76">
        <v>18047</v>
      </c>
      <c r="I16" s="64"/>
      <c r="J16" s="42"/>
      <c r="K16" s="65">
        <f>M16+O16</f>
        <v>100</v>
      </c>
      <c r="L16" s="76"/>
      <c r="M16" s="65">
        <f>F16/D16*100</f>
        <v>34.963422105301092</v>
      </c>
      <c r="N16" s="76"/>
      <c r="O16" s="65">
        <f>H16/D16*100</f>
        <v>65.036577894698908</v>
      </c>
      <c r="P16" s="64"/>
      <c r="Q16" s="42"/>
      <c r="R16" s="28"/>
    </row>
    <row r="17" spans="1:18">
      <c r="A17" s="186"/>
      <c r="B17" s="246" t="s">
        <v>97</v>
      </c>
      <c r="C17" s="246"/>
      <c r="D17" s="76">
        <v>27404</v>
      </c>
      <c r="E17" s="64"/>
      <c r="F17" s="76">
        <v>14065</v>
      </c>
      <c r="G17" s="64"/>
      <c r="H17" s="76">
        <v>13339</v>
      </c>
      <c r="I17" s="64"/>
      <c r="J17" s="42"/>
      <c r="K17" s="65">
        <f>M17+O17</f>
        <v>100</v>
      </c>
      <c r="L17" s="76"/>
      <c r="M17" s="65">
        <f>F17/D17*100</f>
        <v>51.324624142460948</v>
      </c>
      <c r="N17" s="76"/>
      <c r="O17" s="65">
        <f>H17/D17*100</f>
        <v>48.675375857539045</v>
      </c>
      <c r="P17" s="64"/>
      <c r="Q17" s="42"/>
      <c r="R17" s="28"/>
    </row>
    <row r="18" spans="1:18">
      <c r="A18" s="186"/>
      <c r="B18" s="246" t="s">
        <v>98</v>
      </c>
      <c r="C18" s="246"/>
      <c r="D18" s="76">
        <v>20719</v>
      </c>
      <c r="E18" s="64"/>
      <c r="F18" s="76">
        <v>11924</v>
      </c>
      <c r="G18" s="64"/>
      <c r="H18" s="76">
        <v>8795</v>
      </c>
      <c r="I18" s="64"/>
      <c r="J18" s="42"/>
      <c r="K18" s="65">
        <f>M18+O18</f>
        <v>100</v>
      </c>
      <c r="L18" s="76"/>
      <c r="M18" s="65">
        <f>F18/D18*100</f>
        <v>57.551040108113327</v>
      </c>
      <c r="N18" s="76"/>
      <c r="O18" s="65">
        <f>H18/D18*100</f>
        <v>42.448959891886673</v>
      </c>
      <c r="P18" s="64"/>
      <c r="Q18" s="42"/>
      <c r="R18" s="28"/>
    </row>
    <row r="19" spans="1:18" ht="6.75" customHeight="1">
      <c r="A19" s="186"/>
      <c r="B19" s="187"/>
      <c r="C19" s="187"/>
      <c r="D19" s="76"/>
      <c r="E19" s="64"/>
      <c r="F19" s="76"/>
      <c r="G19" s="64"/>
      <c r="H19" s="76"/>
      <c r="I19" s="64"/>
      <c r="J19" s="42"/>
      <c r="K19" s="76"/>
      <c r="L19" s="76"/>
      <c r="M19" s="76"/>
      <c r="N19" s="76"/>
      <c r="O19" s="76"/>
      <c r="P19" s="64"/>
      <c r="Q19" s="42"/>
      <c r="R19" s="28"/>
    </row>
    <row r="20" spans="1:18">
      <c r="A20" s="247" t="s">
        <v>109</v>
      </c>
      <c r="B20" s="247"/>
      <c r="C20" s="247"/>
      <c r="D20" s="64">
        <v>75872</v>
      </c>
      <c r="E20" s="64"/>
      <c r="F20" s="64">
        <v>35691</v>
      </c>
      <c r="G20" s="64"/>
      <c r="H20" s="64">
        <v>40182</v>
      </c>
      <c r="I20" s="64"/>
      <c r="J20" s="42"/>
      <c r="K20" s="67">
        <f>M20+O20</f>
        <v>100.00131800927879</v>
      </c>
      <c r="L20" s="67"/>
      <c r="M20" s="67">
        <f>F20/D20*100</f>
        <v>47.041069169126956</v>
      </c>
      <c r="N20" s="114"/>
      <c r="O20" s="67">
        <f>H20/D20*100</f>
        <v>52.960248840151834</v>
      </c>
      <c r="P20" s="64"/>
      <c r="Q20" s="42"/>
    </row>
    <row r="21" spans="1:18">
      <c r="A21" s="186"/>
      <c r="B21" s="246" t="s">
        <v>99</v>
      </c>
      <c r="C21" s="246"/>
      <c r="D21" s="141">
        <v>21267</v>
      </c>
      <c r="E21" s="64"/>
      <c r="F21" s="141">
        <v>10859</v>
      </c>
      <c r="G21" s="64"/>
      <c r="H21" s="141">
        <v>10408</v>
      </c>
      <c r="I21" s="64"/>
      <c r="J21" s="42"/>
      <c r="K21" s="65">
        <f>M21+O21</f>
        <v>100</v>
      </c>
      <c r="L21" s="65"/>
      <c r="M21" s="65">
        <f>F21/D21*100</f>
        <v>51.060328208021822</v>
      </c>
      <c r="N21" s="76"/>
      <c r="O21" s="65">
        <f>H21/D21*100</f>
        <v>48.939671791978185</v>
      </c>
      <c r="P21" s="64"/>
      <c r="Q21" s="42"/>
    </row>
    <row r="22" spans="1:18">
      <c r="A22" s="186"/>
      <c r="B22" s="246" t="s">
        <v>100</v>
      </c>
      <c r="C22" s="246"/>
      <c r="D22" s="141">
        <v>23664</v>
      </c>
      <c r="E22" s="64"/>
      <c r="F22" s="141">
        <v>11307</v>
      </c>
      <c r="G22" s="64"/>
      <c r="H22" s="141">
        <v>12357</v>
      </c>
      <c r="I22" s="64"/>
      <c r="J22" s="42"/>
      <c r="K22" s="65">
        <f>M22+O22</f>
        <v>100</v>
      </c>
      <c r="L22" s="65"/>
      <c r="M22" s="65">
        <f>F22/D22*100</f>
        <v>47.781440162271807</v>
      </c>
      <c r="N22" s="76"/>
      <c r="O22" s="65">
        <f>H22/D22*100</f>
        <v>52.218559837728193</v>
      </c>
      <c r="P22" s="64"/>
      <c r="Q22" s="42"/>
    </row>
    <row r="23" spans="1:18">
      <c r="A23" s="186"/>
      <c r="B23" s="246" t="s">
        <v>101</v>
      </c>
      <c r="C23" s="246"/>
      <c r="D23" s="141">
        <v>16655</v>
      </c>
      <c r="E23" s="64"/>
      <c r="F23" s="141">
        <v>6675</v>
      </c>
      <c r="G23" s="64"/>
      <c r="H23" s="141">
        <v>9980</v>
      </c>
      <c r="I23" s="64"/>
      <c r="J23" s="42"/>
      <c r="K23" s="65">
        <f>M23+O23</f>
        <v>100</v>
      </c>
      <c r="L23" s="65"/>
      <c r="M23" s="65">
        <f>F23/D23*100</f>
        <v>40.078054638246776</v>
      </c>
      <c r="N23" s="76"/>
      <c r="O23" s="65">
        <f>H23/D23*100</f>
        <v>59.921945361753224</v>
      </c>
      <c r="P23" s="64"/>
      <c r="Q23" s="42"/>
    </row>
    <row r="24" spans="1:18">
      <c r="A24" s="186"/>
      <c r="B24" s="246" t="s">
        <v>102</v>
      </c>
      <c r="C24" s="246"/>
      <c r="D24" s="141">
        <v>14287</v>
      </c>
      <c r="E24" s="64"/>
      <c r="F24" s="141">
        <v>6850</v>
      </c>
      <c r="G24" s="64"/>
      <c r="H24" s="141">
        <v>7437</v>
      </c>
      <c r="I24" s="64"/>
      <c r="J24" s="42"/>
      <c r="K24" s="65">
        <f>M24+O24</f>
        <v>100</v>
      </c>
      <c r="L24" s="65"/>
      <c r="M24" s="65">
        <f>F24/D24*100</f>
        <v>47.945684888360049</v>
      </c>
      <c r="N24" s="76"/>
      <c r="O24" s="65">
        <f>H24/D24*100</f>
        <v>52.054315111639951</v>
      </c>
      <c r="P24" s="64"/>
      <c r="Q24" s="42"/>
    </row>
    <row r="25" spans="1:18" ht="6.95" customHeight="1">
      <c r="A25" s="186"/>
      <c r="B25" s="187"/>
      <c r="C25" s="187"/>
      <c r="D25" s="141"/>
      <c r="E25" s="64"/>
      <c r="F25" s="141"/>
      <c r="G25" s="64"/>
      <c r="H25" s="141"/>
      <c r="I25" s="64"/>
      <c r="J25" s="42"/>
      <c r="K25" s="65"/>
      <c r="L25" s="76"/>
      <c r="M25" s="65"/>
      <c r="N25" s="65"/>
      <c r="O25" s="65"/>
      <c r="P25" s="64"/>
      <c r="Q25" s="42"/>
    </row>
    <row r="26" spans="1:18" s="8" customFormat="1">
      <c r="A26" s="247" t="s">
        <v>77</v>
      </c>
      <c r="B26" s="247"/>
      <c r="C26" s="247"/>
      <c r="D26" s="64">
        <v>75872</v>
      </c>
      <c r="E26" s="64" t="s">
        <v>198</v>
      </c>
      <c r="F26" s="64">
        <v>35687</v>
      </c>
      <c r="G26" s="64" t="s">
        <v>198</v>
      </c>
      <c r="H26" s="64">
        <v>40182</v>
      </c>
      <c r="I26" s="64" t="s">
        <v>198</v>
      </c>
      <c r="J26" s="42"/>
      <c r="K26" s="67">
        <f>M26+O26</f>
        <v>99.996045972163643</v>
      </c>
      <c r="L26" s="67"/>
      <c r="M26" s="67">
        <f>F26/D26*100</f>
        <v>47.035797132011808</v>
      </c>
      <c r="N26" s="114"/>
      <c r="O26" s="67">
        <f>H26/D26*100</f>
        <v>52.960248840151834</v>
      </c>
      <c r="P26" s="64"/>
      <c r="Q26" s="42"/>
    </row>
    <row r="27" spans="1:18">
      <c r="B27" s="246" t="s">
        <v>1</v>
      </c>
      <c r="C27" s="246"/>
      <c r="D27" s="76">
        <v>1018</v>
      </c>
      <c r="E27" s="64" t="s">
        <v>74</v>
      </c>
      <c r="F27" s="76">
        <v>365</v>
      </c>
      <c r="G27" s="64" t="s">
        <v>74</v>
      </c>
      <c r="H27" s="76">
        <v>653</v>
      </c>
      <c r="I27" s="64" t="s">
        <v>74</v>
      </c>
      <c r="J27" s="42"/>
      <c r="K27" s="65">
        <f t="shared" ref="K27:K58" si="0">M27+O27</f>
        <v>100</v>
      </c>
      <c r="L27" s="65"/>
      <c r="M27" s="65">
        <f t="shared" ref="M27:M58" si="1">F27/D27*100</f>
        <v>35.854616895874265</v>
      </c>
      <c r="N27" s="76"/>
      <c r="O27" s="65">
        <f t="shared" ref="O27:O58" si="2">H27/D27*100</f>
        <v>64.145383104125742</v>
      </c>
      <c r="P27" s="64"/>
      <c r="Q27" s="42"/>
    </row>
    <row r="28" spans="1:18">
      <c r="B28" s="246" t="s">
        <v>2</v>
      </c>
      <c r="C28" s="246"/>
      <c r="D28" s="76">
        <v>139</v>
      </c>
      <c r="E28" s="64" t="s">
        <v>74</v>
      </c>
      <c r="F28" s="76">
        <v>18</v>
      </c>
      <c r="G28" s="64" t="s">
        <v>74</v>
      </c>
      <c r="H28" s="76">
        <v>121</v>
      </c>
      <c r="I28" s="64" t="s">
        <v>74</v>
      </c>
      <c r="J28" s="42"/>
      <c r="K28" s="65">
        <f t="shared" si="0"/>
        <v>100</v>
      </c>
      <c r="L28" s="65"/>
      <c r="M28" s="65">
        <f t="shared" si="1"/>
        <v>12.949640287769784</v>
      </c>
      <c r="N28" s="76"/>
      <c r="O28" s="65">
        <f t="shared" si="2"/>
        <v>87.050359712230218</v>
      </c>
      <c r="P28" s="64"/>
      <c r="Q28" s="42"/>
    </row>
    <row r="29" spans="1:18">
      <c r="B29" s="246" t="s">
        <v>3</v>
      </c>
      <c r="C29" s="246"/>
      <c r="D29" s="76">
        <v>591</v>
      </c>
      <c r="E29" s="64" t="s">
        <v>74</v>
      </c>
      <c r="F29" s="76">
        <v>305</v>
      </c>
      <c r="G29" s="64" t="s">
        <v>74</v>
      </c>
      <c r="H29" s="76">
        <v>286</v>
      </c>
      <c r="I29" s="64" t="s">
        <v>74</v>
      </c>
      <c r="J29" s="42"/>
      <c r="K29" s="65">
        <f t="shared" si="0"/>
        <v>100</v>
      </c>
      <c r="L29" s="65"/>
      <c r="M29" s="65">
        <f t="shared" si="1"/>
        <v>51.607445008460239</v>
      </c>
      <c r="N29" s="76"/>
      <c r="O29" s="65">
        <f t="shared" si="2"/>
        <v>48.392554991539768</v>
      </c>
      <c r="P29" s="64"/>
      <c r="Q29" s="42"/>
    </row>
    <row r="30" spans="1:18">
      <c r="B30" s="246" t="s">
        <v>4</v>
      </c>
      <c r="C30" s="246"/>
      <c r="D30" s="76">
        <v>185</v>
      </c>
      <c r="E30" s="64" t="s">
        <v>74</v>
      </c>
      <c r="F30" s="76">
        <v>88</v>
      </c>
      <c r="G30" s="64" t="s">
        <v>74</v>
      </c>
      <c r="H30" s="76">
        <v>97</v>
      </c>
      <c r="I30" s="64" t="s">
        <v>74</v>
      </c>
      <c r="J30" s="42"/>
      <c r="K30" s="65">
        <f t="shared" si="0"/>
        <v>100</v>
      </c>
      <c r="L30" s="65"/>
      <c r="M30" s="65">
        <f t="shared" si="1"/>
        <v>47.567567567567572</v>
      </c>
      <c r="N30" s="76"/>
      <c r="O30" s="65">
        <f t="shared" si="2"/>
        <v>52.432432432432428</v>
      </c>
      <c r="P30" s="64"/>
      <c r="Q30" s="42"/>
    </row>
    <row r="31" spans="1:18">
      <c r="B31" s="246" t="s">
        <v>75</v>
      </c>
      <c r="C31" s="246"/>
      <c r="D31" s="76">
        <v>3520</v>
      </c>
      <c r="E31" s="64" t="s">
        <v>74</v>
      </c>
      <c r="F31" s="76">
        <v>2040</v>
      </c>
      <c r="G31" s="64" t="s">
        <v>74</v>
      </c>
      <c r="H31" s="76">
        <v>1480</v>
      </c>
      <c r="I31" s="64" t="s">
        <v>74</v>
      </c>
      <c r="J31" s="42"/>
      <c r="K31" s="65">
        <f t="shared" si="0"/>
        <v>100</v>
      </c>
      <c r="L31" s="64"/>
      <c r="M31" s="65">
        <f t="shared" si="1"/>
        <v>57.95454545454546</v>
      </c>
      <c r="N31" s="76"/>
      <c r="O31" s="65">
        <f t="shared" si="2"/>
        <v>42.045454545454547</v>
      </c>
      <c r="P31" s="64"/>
      <c r="Q31" s="42"/>
    </row>
    <row r="32" spans="1:18">
      <c r="B32" s="246" t="s">
        <v>5</v>
      </c>
      <c r="C32" s="246"/>
      <c r="D32" s="76">
        <v>282</v>
      </c>
      <c r="E32" s="64" t="s">
        <v>74</v>
      </c>
      <c r="F32" s="76">
        <v>202</v>
      </c>
      <c r="G32" s="64" t="s">
        <v>74</v>
      </c>
      <c r="H32" s="76">
        <v>80</v>
      </c>
      <c r="I32" s="64" t="s">
        <v>74</v>
      </c>
      <c r="J32" s="42"/>
      <c r="K32" s="65">
        <f t="shared" si="0"/>
        <v>100</v>
      </c>
      <c r="L32" s="64"/>
      <c r="M32" s="65">
        <f t="shared" si="1"/>
        <v>71.63120567375887</v>
      </c>
      <c r="N32" s="76"/>
      <c r="O32" s="65">
        <f t="shared" si="2"/>
        <v>28.368794326241137</v>
      </c>
      <c r="P32" s="64"/>
      <c r="Q32" s="42"/>
    </row>
    <row r="33" spans="2:17">
      <c r="B33" s="246" t="s">
        <v>6</v>
      </c>
      <c r="C33" s="246"/>
      <c r="D33" s="76">
        <v>3619</v>
      </c>
      <c r="E33" s="64" t="s">
        <v>198</v>
      </c>
      <c r="F33" s="76">
        <v>3120</v>
      </c>
      <c r="G33" s="64" t="s">
        <v>198</v>
      </c>
      <c r="H33" s="76">
        <v>499</v>
      </c>
      <c r="I33" s="64" t="s">
        <v>74</v>
      </c>
      <c r="J33" s="42"/>
      <c r="K33" s="65">
        <f t="shared" si="0"/>
        <v>99.999999999999986</v>
      </c>
      <c r="L33" s="64"/>
      <c r="M33" s="65">
        <f t="shared" si="1"/>
        <v>86.211660679745776</v>
      </c>
      <c r="N33" s="76"/>
      <c r="O33" s="65">
        <f t="shared" si="2"/>
        <v>13.788339320254215</v>
      </c>
      <c r="P33" s="64"/>
      <c r="Q33" s="42"/>
    </row>
    <row r="34" spans="2:17">
      <c r="B34" s="246" t="s">
        <v>7</v>
      </c>
      <c r="C34" s="246"/>
      <c r="D34" s="76">
        <v>6053</v>
      </c>
      <c r="E34" s="64" t="s">
        <v>198</v>
      </c>
      <c r="F34" s="76">
        <v>363</v>
      </c>
      <c r="G34" s="64" t="s">
        <v>74</v>
      </c>
      <c r="H34" s="76">
        <v>5690</v>
      </c>
      <c r="I34" s="64" t="s">
        <v>198</v>
      </c>
      <c r="J34" s="42"/>
      <c r="K34" s="65">
        <f t="shared" si="0"/>
        <v>99.999999999999986</v>
      </c>
      <c r="L34" s="64"/>
      <c r="M34" s="65">
        <f t="shared" si="1"/>
        <v>5.9970262679662971</v>
      </c>
      <c r="N34" s="76"/>
      <c r="O34" s="65">
        <f t="shared" si="2"/>
        <v>94.002973732033695</v>
      </c>
      <c r="P34" s="64"/>
      <c r="Q34" s="42"/>
    </row>
    <row r="35" spans="2:17">
      <c r="B35" s="246" t="s">
        <v>8</v>
      </c>
      <c r="C35" s="246"/>
      <c r="D35" s="76">
        <v>1698</v>
      </c>
      <c r="E35" s="64" t="s">
        <v>74</v>
      </c>
      <c r="F35" s="76">
        <v>442</v>
      </c>
      <c r="G35" s="64" t="s">
        <v>74</v>
      </c>
      <c r="H35" s="76">
        <v>1256</v>
      </c>
      <c r="I35" s="64" t="s">
        <v>74</v>
      </c>
      <c r="J35" s="42"/>
      <c r="K35" s="65">
        <f t="shared" si="0"/>
        <v>100</v>
      </c>
      <c r="L35" s="64"/>
      <c r="M35" s="65">
        <f t="shared" si="1"/>
        <v>26.030624263839812</v>
      </c>
      <c r="N35" s="76"/>
      <c r="O35" s="65">
        <f t="shared" si="2"/>
        <v>73.969375736160188</v>
      </c>
      <c r="P35" s="64"/>
      <c r="Q35" s="42"/>
    </row>
    <row r="36" spans="2:17">
      <c r="B36" s="246" t="s">
        <v>9</v>
      </c>
      <c r="C36" s="246"/>
      <c r="D36" s="76">
        <v>4813</v>
      </c>
      <c r="E36" s="64" t="s">
        <v>74</v>
      </c>
      <c r="F36" s="76">
        <v>1715</v>
      </c>
      <c r="G36" s="64" t="s">
        <v>74</v>
      </c>
      <c r="H36" s="76">
        <v>3098</v>
      </c>
      <c r="I36" s="64" t="s">
        <v>74</v>
      </c>
      <c r="J36" s="42"/>
      <c r="K36" s="65">
        <f t="shared" si="0"/>
        <v>100</v>
      </c>
      <c r="L36" s="64"/>
      <c r="M36" s="65">
        <f t="shared" si="1"/>
        <v>35.63266154165801</v>
      </c>
      <c r="N36" s="76"/>
      <c r="O36" s="65">
        <f t="shared" si="2"/>
        <v>64.36733845834199</v>
      </c>
      <c r="P36" s="64"/>
      <c r="Q36" s="42"/>
    </row>
    <row r="37" spans="2:17">
      <c r="B37" s="246" t="s">
        <v>10</v>
      </c>
      <c r="C37" s="246"/>
      <c r="D37" s="76">
        <v>7064</v>
      </c>
      <c r="E37" s="64" t="s">
        <v>198</v>
      </c>
      <c r="F37" s="76">
        <v>4364</v>
      </c>
      <c r="G37" s="64" t="s">
        <v>198</v>
      </c>
      <c r="H37" s="76">
        <v>2700</v>
      </c>
      <c r="I37" s="64" t="s">
        <v>74</v>
      </c>
      <c r="J37" s="42"/>
      <c r="K37" s="65">
        <f t="shared" si="0"/>
        <v>100</v>
      </c>
      <c r="L37" s="64"/>
      <c r="M37" s="65">
        <f t="shared" si="1"/>
        <v>61.778029445073614</v>
      </c>
      <c r="N37" s="76"/>
      <c r="O37" s="65">
        <f t="shared" si="2"/>
        <v>38.221970554926386</v>
      </c>
      <c r="P37" s="64"/>
      <c r="Q37" s="42"/>
    </row>
    <row r="38" spans="2:17">
      <c r="B38" s="246" t="s">
        <v>11</v>
      </c>
      <c r="C38" s="246"/>
      <c r="D38" s="76">
        <v>1546</v>
      </c>
      <c r="E38" s="64" t="s">
        <v>198</v>
      </c>
      <c r="F38" s="76">
        <v>1122</v>
      </c>
      <c r="G38" s="64" t="s">
        <v>198</v>
      </c>
      <c r="H38" s="76">
        <v>424</v>
      </c>
      <c r="I38" s="64" t="s">
        <v>74</v>
      </c>
      <c r="J38" s="42"/>
      <c r="K38" s="65">
        <f t="shared" si="0"/>
        <v>100</v>
      </c>
      <c r="L38" s="64"/>
      <c r="M38" s="65">
        <f t="shared" si="1"/>
        <v>72.574385510996123</v>
      </c>
      <c r="N38" s="76"/>
      <c r="O38" s="65">
        <f t="shared" si="2"/>
        <v>27.42561448900388</v>
      </c>
      <c r="P38" s="64"/>
      <c r="Q38" s="42"/>
    </row>
    <row r="39" spans="2:17">
      <c r="B39" s="246" t="s">
        <v>12</v>
      </c>
      <c r="C39" s="246"/>
      <c r="D39" s="76">
        <v>1451</v>
      </c>
      <c r="E39" s="64" t="s">
        <v>74</v>
      </c>
      <c r="F39" s="76">
        <v>1153</v>
      </c>
      <c r="G39" s="64" t="s">
        <v>74</v>
      </c>
      <c r="H39" s="76">
        <v>298</v>
      </c>
      <c r="I39" s="64" t="s">
        <v>74</v>
      </c>
      <c r="J39" s="42"/>
      <c r="K39" s="65">
        <f t="shared" si="0"/>
        <v>100</v>
      </c>
      <c r="L39" s="64"/>
      <c r="M39" s="65">
        <f t="shared" si="1"/>
        <v>79.462439696760853</v>
      </c>
      <c r="N39" s="76"/>
      <c r="O39" s="65">
        <f t="shared" si="2"/>
        <v>20.537560303239143</v>
      </c>
      <c r="P39" s="64"/>
      <c r="Q39" s="42"/>
    </row>
    <row r="40" spans="2:17">
      <c r="B40" s="246" t="s">
        <v>13</v>
      </c>
      <c r="C40" s="246"/>
      <c r="D40" s="76">
        <v>7102</v>
      </c>
      <c r="E40" s="64" t="s">
        <v>198</v>
      </c>
      <c r="F40" s="76">
        <v>2038</v>
      </c>
      <c r="G40" s="64" t="s">
        <v>74</v>
      </c>
      <c r="H40" s="76">
        <v>5064</v>
      </c>
      <c r="I40" s="64" t="s">
        <v>198</v>
      </c>
      <c r="J40" s="42"/>
      <c r="K40" s="65">
        <f t="shared" si="0"/>
        <v>100</v>
      </c>
      <c r="L40" s="64"/>
      <c r="M40" s="65">
        <f t="shared" si="1"/>
        <v>28.696141931850182</v>
      </c>
      <c r="N40" s="76"/>
      <c r="O40" s="65">
        <f t="shared" si="2"/>
        <v>71.303858068149822</v>
      </c>
      <c r="P40" s="64"/>
      <c r="Q40" s="42"/>
    </row>
    <row r="41" spans="2:17">
      <c r="B41" s="246" t="s">
        <v>14</v>
      </c>
      <c r="C41" s="246"/>
      <c r="D41" s="76">
        <v>2872</v>
      </c>
      <c r="E41" s="64" t="s">
        <v>74</v>
      </c>
      <c r="F41" s="76">
        <v>1165</v>
      </c>
      <c r="G41" s="64" t="s">
        <v>74</v>
      </c>
      <c r="H41" s="76">
        <v>1707</v>
      </c>
      <c r="I41" s="64" t="s">
        <v>74</v>
      </c>
      <c r="J41" s="42"/>
      <c r="K41" s="65">
        <f t="shared" si="0"/>
        <v>100</v>
      </c>
      <c r="L41" s="64"/>
      <c r="M41" s="65">
        <f t="shared" si="1"/>
        <v>40.564066852367688</v>
      </c>
      <c r="N41" s="76"/>
      <c r="O41" s="65">
        <f t="shared" si="2"/>
        <v>59.435933147632312</v>
      </c>
      <c r="P41" s="64"/>
      <c r="Q41" s="42"/>
    </row>
    <row r="42" spans="2:17">
      <c r="B42" s="246" t="s">
        <v>76</v>
      </c>
      <c r="C42" s="246"/>
      <c r="D42" s="76">
        <v>5495</v>
      </c>
      <c r="E42" s="64" t="s">
        <v>198</v>
      </c>
      <c r="F42" s="76">
        <v>3447</v>
      </c>
      <c r="G42" s="64" t="s">
        <v>198</v>
      </c>
      <c r="H42" s="76">
        <v>2048</v>
      </c>
      <c r="I42" s="64" t="s">
        <v>74</v>
      </c>
      <c r="J42" s="42"/>
      <c r="K42" s="65">
        <f t="shared" si="0"/>
        <v>100</v>
      </c>
      <c r="L42" s="64"/>
      <c r="M42" s="65">
        <f t="shared" si="1"/>
        <v>62.729754322111006</v>
      </c>
      <c r="N42" s="76"/>
      <c r="O42" s="65">
        <f t="shared" si="2"/>
        <v>37.270245677888994</v>
      </c>
      <c r="P42" s="64"/>
      <c r="Q42" s="42"/>
    </row>
    <row r="43" spans="2:17">
      <c r="B43" s="246" t="s">
        <v>15</v>
      </c>
      <c r="C43" s="246"/>
      <c r="D43" s="76">
        <v>582</v>
      </c>
      <c r="E43" s="64" t="s">
        <v>74</v>
      </c>
      <c r="F43" s="76">
        <v>138</v>
      </c>
      <c r="G43" s="64" t="s">
        <v>74</v>
      </c>
      <c r="H43" s="76">
        <v>444</v>
      </c>
      <c r="I43" s="64" t="s">
        <v>74</v>
      </c>
      <c r="J43" s="42"/>
      <c r="K43" s="65">
        <f t="shared" si="0"/>
        <v>100</v>
      </c>
      <c r="L43" s="64"/>
      <c r="M43" s="65">
        <f t="shared" si="1"/>
        <v>23.711340206185564</v>
      </c>
      <c r="N43" s="76"/>
      <c r="O43" s="65">
        <f t="shared" si="2"/>
        <v>76.288659793814432</v>
      </c>
      <c r="P43" s="64"/>
      <c r="Q43" s="42"/>
    </row>
    <row r="44" spans="2:17">
      <c r="B44" s="246" t="s">
        <v>16</v>
      </c>
      <c r="C44" s="246"/>
      <c r="D44" s="76">
        <v>1347</v>
      </c>
      <c r="E44" s="64" t="s">
        <v>74</v>
      </c>
      <c r="F44" s="76">
        <v>743</v>
      </c>
      <c r="G44" s="64" t="s">
        <v>74</v>
      </c>
      <c r="H44" s="76">
        <v>604</v>
      </c>
      <c r="I44" s="64" t="s">
        <v>74</v>
      </c>
      <c r="J44" s="42"/>
      <c r="K44" s="65">
        <f>M44+O44</f>
        <v>100</v>
      </c>
      <c r="L44" s="64"/>
      <c r="M44" s="65">
        <f t="shared" si="1"/>
        <v>55.159613956941357</v>
      </c>
      <c r="N44" s="76"/>
      <c r="O44" s="65">
        <f t="shared" si="2"/>
        <v>44.840386043058651</v>
      </c>
      <c r="P44" s="64"/>
      <c r="Q44" s="42"/>
    </row>
    <row r="45" spans="2:17">
      <c r="B45" s="246" t="s">
        <v>17</v>
      </c>
      <c r="C45" s="246"/>
      <c r="D45" s="76">
        <v>1527</v>
      </c>
      <c r="E45" s="64" t="s">
        <v>74</v>
      </c>
      <c r="F45" s="76">
        <v>808</v>
      </c>
      <c r="G45" s="64" t="s">
        <v>74</v>
      </c>
      <c r="H45" s="76">
        <v>719</v>
      </c>
      <c r="I45" s="64" t="s">
        <v>74</v>
      </c>
      <c r="J45" s="42"/>
      <c r="K45" s="65">
        <f t="shared" si="0"/>
        <v>100</v>
      </c>
      <c r="L45" s="64"/>
      <c r="M45" s="65">
        <f t="shared" si="1"/>
        <v>52.914210870988867</v>
      </c>
      <c r="N45" s="76"/>
      <c r="O45" s="65">
        <f t="shared" si="2"/>
        <v>47.085789129011133</v>
      </c>
      <c r="P45" s="64"/>
      <c r="Q45" s="42"/>
    </row>
    <row r="46" spans="2:17">
      <c r="B46" s="246" t="s">
        <v>18</v>
      </c>
      <c r="C46" s="246"/>
      <c r="D46" s="76">
        <v>3762</v>
      </c>
      <c r="E46" s="64" t="s">
        <v>198</v>
      </c>
      <c r="F46" s="76">
        <v>2638</v>
      </c>
      <c r="G46" s="64" t="s">
        <v>198</v>
      </c>
      <c r="H46" s="76">
        <v>1124</v>
      </c>
      <c r="I46" s="64" t="s">
        <v>74</v>
      </c>
      <c r="J46" s="42"/>
      <c r="K46" s="65">
        <f t="shared" si="0"/>
        <v>99.999999999999986</v>
      </c>
      <c r="L46" s="64"/>
      <c r="M46" s="65">
        <f t="shared" si="1"/>
        <v>70.122275385433269</v>
      </c>
      <c r="N46" s="76"/>
      <c r="O46" s="65">
        <f t="shared" si="2"/>
        <v>29.87772461456672</v>
      </c>
      <c r="P46" s="64"/>
      <c r="Q46" s="42"/>
    </row>
    <row r="47" spans="2:17">
      <c r="B47" s="246" t="s">
        <v>19</v>
      </c>
      <c r="C47" s="246"/>
      <c r="D47" s="76">
        <v>1970</v>
      </c>
      <c r="E47" s="64" t="s">
        <v>74</v>
      </c>
      <c r="F47" s="76">
        <v>1151</v>
      </c>
      <c r="G47" s="64" t="s">
        <v>74</v>
      </c>
      <c r="H47" s="76">
        <v>819</v>
      </c>
      <c r="I47" s="64" t="s">
        <v>74</v>
      </c>
      <c r="J47" s="42"/>
      <c r="K47" s="65">
        <f t="shared" si="0"/>
        <v>100</v>
      </c>
      <c r="L47" s="64"/>
      <c r="M47" s="65">
        <f t="shared" si="1"/>
        <v>58.426395939086298</v>
      </c>
      <c r="N47" s="76"/>
      <c r="O47" s="65">
        <f t="shared" si="2"/>
        <v>41.573604060913702</v>
      </c>
      <c r="P47" s="64"/>
      <c r="Q47" s="42"/>
    </row>
    <row r="48" spans="2:17">
      <c r="B48" s="246" t="s">
        <v>186</v>
      </c>
      <c r="C48" s="246"/>
      <c r="D48" s="76">
        <v>1548</v>
      </c>
      <c r="E48" s="64" t="s">
        <v>74</v>
      </c>
      <c r="F48" s="76">
        <v>1215</v>
      </c>
      <c r="G48" s="64" t="s">
        <v>74</v>
      </c>
      <c r="H48" s="76">
        <v>333</v>
      </c>
      <c r="I48" s="64" t="s">
        <v>74</v>
      </c>
      <c r="J48" s="42"/>
      <c r="K48" s="65">
        <f t="shared" si="0"/>
        <v>99.999999999999986</v>
      </c>
      <c r="L48" s="64"/>
      <c r="M48" s="65">
        <f t="shared" si="1"/>
        <v>78.488372093023244</v>
      </c>
      <c r="N48" s="76"/>
      <c r="O48" s="65">
        <f t="shared" si="2"/>
        <v>21.511627906976745</v>
      </c>
      <c r="P48" s="64"/>
      <c r="Q48" s="42"/>
    </row>
    <row r="49" spans="1:31">
      <c r="B49" s="246" t="s">
        <v>20</v>
      </c>
      <c r="C49" s="246"/>
      <c r="D49" s="76">
        <v>123</v>
      </c>
      <c r="E49" s="64" t="s">
        <v>74</v>
      </c>
      <c r="F49" s="76">
        <v>123</v>
      </c>
      <c r="G49" s="64" t="s">
        <v>74</v>
      </c>
      <c r="H49" s="76">
        <v>0</v>
      </c>
      <c r="I49" s="64" t="s">
        <v>74</v>
      </c>
      <c r="J49" s="42"/>
      <c r="K49" s="65">
        <f t="shared" si="0"/>
        <v>100</v>
      </c>
      <c r="L49" s="64"/>
      <c r="M49" s="65">
        <f t="shared" si="1"/>
        <v>100</v>
      </c>
      <c r="N49" s="76"/>
      <c r="O49" s="65">
        <f t="shared" si="2"/>
        <v>0</v>
      </c>
      <c r="P49" s="64"/>
      <c r="Q49" s="42"/>
    </row>
    <row r="50" spans="1:31">
      <c r="B50" s="246" t="s">
        <v>21</v>
      </c>
      <c r="C50" s="246"/>
      <c r="D50" s="76">
        <v>1309</v>
      </c>
      <c r="E50" s="64" t="s">
        <v>74</v>
      </c>
      <c r="F50" s="76">
        <v>1144</v>
      </c>
      <c r="G50" s="64" t="s">
        <v>74</v>
      </c>
      <c r="H50" s="76">
        <v>165</v>
      </c>
      <c r="I50" s="64" t="s">
        <v>74</v>
      </c>
      <c r="J50" s="42"/>
      <c r="K50" s="65">
        <f t="shared" si="0"/>
        <v>100</v>
      </c>
      <c r="L50" s="64"/>
      <c r="M50" s="65">
        <f t="shared" si="1"/>
        <v>87.394957983193279</v>
      </c>
      <c r="N50" s="76"/>
      <c r="O50" s="65">
        <f t="shared" si="2"/>
        <v>12.605042016806722</v>
      </c>
      <c r="P50" s="64"/>
      <c r="Q50" s="42"/>
    </row>
    <row r="51" spans="1:31">
      <c r="B51" s="246" t="s">
        <v>22</v>
      </c>
      <c r="C51" s="246"/>
      <c r="D51" s="76">
        <v>3591</v>
      </c>
      <c r="E51" s="64" t="s">
        <v>198</v>
      </c>
      <c r="F51" s="76">
        <v>1033</v>
      </c>
      <c r="G51" s="64" t="s">
        <v>74</v>
      </c>
      <c r="H51" s="76">
        <v>2558</v>
      </c>
      <c r="I51" s="64" t="s">
        <v>74</v>
      </c>
      <c r="J51" s="42"/>
      <c r="K51" s="65">
        <f t="shared" si="0"/>
        <v>100</v>
      </c>
      <c r="L51" s="64"/>
      <c r="M51" s="65">
        <f t="shared" si="1"/>
        <v>28.766360345307714</v>
      </c>
      <c r="N51" s="76"/>
      <c r="O51" s="65">
        <f t="shared" si="2"/>
        <v>71.233639654692283</v>
      </c>
      <c r="P51" s="64"/>
      <c r="Q51" s="42"/>
    </row>
    <row r="52" spans="1:31">
      <c r="B52" s="246" t="s">
        <v>23</v>
      </c>
      <c r="C52" s="246"/>
      <c r="D52" s="76">
        <v>3703</v>
      </c>
      <c r="E52" s="64" t="s">
        <v>198</v>
      </c>
      <c r="F52" s="76">
        <v>1072</v>
      </c>
      <c r="G52" s="64" t="s">
        <v>74</v>
      </c>
      <c r="H52" s="76">
        <v>2631</v>
      </c>
      <c r="I52" s="64" t="s">
        <v>198</v>
      </c>
      <c r="J52" s="42"/>
      <c r="K52" s="65">
        <f t="shared" si="0"/>
        <v>100</v>
      </c>
      <c r="L52" s="64"/>
      <c r="M52" s="65">
        <f t="shared" si="1"/>
        <v>28.949500405076968</v>
      </c>
      <c r="N52" s="76"/>
      <c r="O52" s="65">
        <f t="shared" si="2"/>
        <v>71.050499594923039</v>
      </c>
      <c r="P52" s="64"/>
      <c r="Q52" s="42"/>
    </row>
    <row r="53" spans="1:31">
      <c r="B53" s="246" t="s">
        <v>24</v>
      </c>
      <c r="C53" s="246"/>
      <c r="D53" s="76">
        <v>237</v>
      </c>
      <c r="E53" s="64" t="s">
        <v>74</v>
      </c>
      <c r="F53" s="76">
        <v>237</v>
      </c>
      <c r="G53" s="64" t="s">
        <v>74</v>
      </c>
      <c r="H53" s="76">
        <v>0</v>
      </c>
      <c r="I53" s="64"/>
      <c r="J53" s="42"/>
      <c r="K53" s="65">
        <f t="shared" si="0"/>
        <v>100</v>
      </c>
      <c r="L53" s="64"/>
      <c r="M53" s="65">
        <f t="shared" si="1"/>
        <v>100</v>
      </c>
      <c r="N53" s="76"/>
      <c r="O53" s="65">
        <f t="shared" si="2"/>
        <v>0</v>
      </c>
      <c r="P53" s="64"/>
      <c r="Q53" s="42"/>
    </row>
    <row r="54" spans="1:31">
      <c r="B54" s="246" t="s">
        <v>25</v>
      </c>
      <c r="C54" s="246"/>
      <c r="D54" s="76">
        <v>4354</v>
      </c>
      <c r="E54" s="64" t="s">
        <v>74</v>
      </c>
      <c r="F54" s="76">
        <v>331</v>
      </c>
      <c r="G54" s="64" t="s">
        <v>74</v>
      </c>
      <c r="H54" s="76">
        <v>4023</v>
      </c>
      <c r="I54" s="64" t="s">
        <v>74</v>
      </c>
      <c r="J54" s="42"/>
      <c r="K54" s="65">
        <f t="shared" si="0"/>
        <v>100</v>
      </c>
      <c r="L54" s="64"/>
      <c r="M54" s="65">
        <f t="shared" si="1"/>
        <v>7.6022048690858979</v>
      </c>
      <c r="N54" s="76"/>
      <c r="O54" s="65">
        <f t="shared" si="2"/>
        <v>92.397795130914105</v>
      </c>
      <c r="P54" s="64"/>
      <c r="Q54" s="42"/>
      <c r="AE54" s="64"/>
    </row>
    <row r="55" spans="1:31">
      <c r="B55" s="246" t="s">
        <v>26</v>
      </c>
      <c r="C55" s="246"/>
      <c r="D55" s="76">
        <v>48</v>
      </c>
      <c r="E55" s="64" t="s">
        <v>74</v>
      </c>
      <c r="F55" s="76">
        <v>48</v>
      </c>
      <c r="G55" s="64" t="s">
        <v>74</v>
      </c>
      <c r="H55" s="76">
        <v>0</v>
      </c>
      <c r="I55" s="64"/>
      <c r="J55" s="42"/>
      <c r="K55" s="65">
        <f t="shared" si="0"/>
        <v>100</v>
      </c>
      <c r="L55" s="64"/>
      <c r="M55" s="65">
        <f t="shared" si="1"/>
        <v>100</v>
      </c>
      <c r="N55" s="76"/>
      <c r="O55" s="65">
        <f t="shared" si="2"/>
        <v>0</v>
      </c>
      <c r="P55" s="64"/>
      <c r="Q55" s="42"/>
    </row>
    <row r="56" spans="1:31">
      <c r="B56" s="246" t="s">
        <v>185</v>
      </c>
      <c r="C56" s="246"/>
      <c r="D56" s="76">
        <v>1354</v>
      </c>
      <c r="E56" s="64" t="s">
        <v>74</v>
      </c>
      <c r="F56" s="76">
        <v>1242</v>
      </c>
      <c r="G56" s="64" t="s">
        <v>74</v>
      </c>
      <c r="H56" s="76">
        <v>112</v>
      </c>
      <c r="I56" s="64" t="s">
        <v>74</v>
      </c>
      <c r="J56" s="42"/>
      <c r="K56" s="65">
        <f t="shared" si="0"/>
        <v>100</v>
      </c>
      <c r="L56" s="64"/>
      <c r="M56" s="65">
        <f t="shared" si="1"/>
        <v>91.728212703101917</v>
      </c>
      <c r="N56" s="76"/>
      <c r="O56" s="65">
        <f t="shared" si="2"/>
        <v>8.2717872968980792</v>
      </c>
      <c r="P56" s="64"/>
      <c r="Q56" s="42"/>
    </row>
    <row r="57" spans="1:31">
      <c r="B57" s="246" t="s">
        <v>27</v>
      </c>
      <c r="C57" s="246"/>
      <c r="D57" s="76">
        <v>68</v>
      </c>
      <c r="E57" s="64" t="s">
        <v>74</v>
      </c>
      <c r="F57" s="76">
        <v>0</v>
      </c>
      <c r="G57" s="64"/>
      <c r="H57" s="76">
        <v>68</v>
      </c>
      <c r="I57" s="64" t="s">
        <v>74</v>
      </c>
      <c r="J57" s="42"/>
      <c r="K57" s="65">
        <f t="shared" si="0"/>
        <v>100</v>
      </c>
      <c r="L57" s="64"/>
      <c r="M57" s="65">
        <f t="shared" si="1"/>
        <v>0</v>
      </c>
      <c r="N57" s="76"/>
      <c r="O57" s="65">
        <f t="shared" si="2"/>
        <v>100</v>
      </c>
      <c r="P57" s="64"/>
      <c r="Q57" s="42"/>
    </row>
    <row r="58" spans="1:31">
      <c r="B58" s="246" t="s">
        <v>28</v>
      </c>
      <c r="C58" s="246"/>
      <c r="D58" s="76">
        <v>2898</v>
      </c>
      <c r="E58" s="64" t="s">
        <v>198</v>
      </c>
      <c r="F58" s="76">
        <v>1817</v>
      </c>
      <c r="G58" s="64" t="s">
        <v>74</v>
      </c>
      <c r="H58" s="76">
        <v>1081</v>
      </c>
      <c r="I58" s="64" t="s">
        <v>74</v>
      </c>
      <c r="J58" s="42"/>
      <c r="K58" s="65">
        <f t="shared" si="0"/>
        <v>100</v>
      </c>
      <c r="L58" s="64"/>
      <c r="M58" s="65">
        <f t="shared" si="1"/>
        <v>62.698412698412696</v>
      </c>
      <c r="N58" s="76"/>
      <c r="O58" s="65">
        <f t="shared" si="2"/>
        <v>37.301587301587304</v>
      </c>
      <c r="P58" s="64"/>
      <c r="Q58" s="42"/>
    </row>
    <row r="59" spans="1:31">
      <c r="B59" s="188" t="s">
        <v>29</v>
      </c>
      <c r="C59" s="187"/>
      <c r="D59" s="76">
        <v>0</v>
      </c>
      <c r="E59" s="64"/>
      <c r="F59" s="76">
        <v>0</v>
      </c>
      <c r="G59" s="64"/>
      <c r="H59" s="76">
        <v>0</v>
      </c>
      <c r="I59" s="64"/>
      <c r="J59" s="42"/>
      <c r="K59" s="92" t="s">
        <v>172</v>
      </c>
      <c r="L59" s="64"/>
      <c r="M59" s="92" t="s">
        <v>172</v>
      </c>
      <c r="N59" s="64"/>
      <c r="O59" s="63">
        <v>0</v>
      </c>
      <c r="P59" s="64"/>
      <c r="Q59" s="42"/>
    </row>
    <row r="60" spans="1:31" ht="6.95" customHeight="1">
      <c r="B60" s="187"/>
      <c r="C60" s="187"/>
      <c r="D60" s="76"/>
      <c r="E60" s="64"/>
      <c r="G60" s="64"/>
      <c r="H60" s="76"/>
      <c r="I60" s="64"/>
      <c r="J60" s="42"/>
      <c r="K60" s="76"/>
      <c r="L60" s="64"/>
      <c r="M60" s="76"/>
      <c r="N60" s="64"/>
      <c r="O60" s="76"/>
      <c r="P60" s="64"/>
      <c r="Q60" s="42"/>
    </row>
    <row r="61" spans="1:31" s="8" customFormat="1" ht="14.25">
      <c r="A61" s="247" t="s">
        <v>180</v>
      </c>
      <c r="B61" s="247"/>
      <c r="C61" s="247"/>
      <c r="D61" s="64">
        <v>75874</v>
      </c>
      <c r="E61" s="64"/>
      <c r="F61" s="64">
        <v>35692</v>
      </c>
      <c r="G61" s="64"/>
      <c r="H61" s="64">
        <v>40182</v>
      </c>
      <c r="I61" s="64"/>
      <c r="J61" s="42"/>
      <c r="K61" s="67">
        <f t="shared" ref="K61" si="3">M61+O61</f>
        <v>100</v>
      </c>
      <c r="L61" s="67"/>
      <c r="M61" s="67">
        <f>F61/D61*100</f>
        <v>47.041147165036776</v>
      </c>
      <c r="N61" s="114"/>
      <c r="O61" s="67">
        <f>H61/D61*100</f>
        <v>52.958852834963231</v>
      </c>
      <c r="P61" s="64"/>
      <c r="Q61" s="42"/>
    </row>
    <row r="62" spans="1:31">
      <c r="B62" s="246" t="s">
        <v>30</v>
      </c>
      <c r="C62" s="246"/>
      <c r="D62" s="76">
        <v>55168</v>
      </c>
      <c r="E62" s="64"/>
      <c r="F62" s="76">
        <v>24107</v>
      </c>
      <c r="G62" s="64"/>
      <c r="H62" s="76">
        <v>31061</v>
      </c>
      <c r="I62" s="64"/>
      <c r="J62" s="42"/>
      <c r="K62" s="65">
        <f t="shared" ref="K62:K63" si="4">M62+O62</f>
        <v>100</v>
      </c>
      <c r="L62" s="64"/>
      <c r="M62" s="65">
        <f>F62/D62*100</f>
        <v>43.697433294663576</v>
      </c>
      <c r="N62" s="76"/>
      <c r="O62" s="65">
        <f t="shared" ref="O62:O63" si="5">H62/D62*100</f>
        <v>56.302566705336432</v>
      </c>
      <c r="Q62" s="42"/>
    </row>
    <row r="63" spans="1:31">
      <c r="B63" s="246" t="s">
        <v>31</v>
      </c>
      <c r="C63" s="246"/>
      <c r="D63" s="76">
        <v>14957</v>
      </c>
      <c r="E63" s="64"/>
      <c r="F63" s="76">
        <v>9887</v>
      </c>
      <c r="G63" s="64"/>
      <c r="H63" s="76">
        <v>5070</v>
      </c>
      <c r="I63" s="64"/>
      <c r="J63" s="42"/>
      <c r="K63" s="65">
        <f t="shared" si="4"/>
        <v>100</v>
      </c>
      <c r="L63" s="64"/>
      <c r="M63" s="65">
        <f t="shared" ref="M63" si="6">F63/D63*100</f>
        <v>66.102828107240754</v>
      </c>
      <c r="N63" s="76"/>
      <c r="O63" s="65">
        <f t="shared" si="5"/>
        <v>33.897171892759239</v>
      </c>
      <c r="P63" s="64"/>
      <c r="Q63" s="42"/>
    </row>
    <row r="64" spans="1:31">
      <c r="B64" s="246" t="s">
        <v>29</v>
      </c>
      <c r="C64" s="246"/>
      <c r="D64" s="76">
        <v>5749</v>
      </c>
      <c r="E64" s="64"/>
      <c r="F64" s="76">
        <v>1698</v>
      </c>
      <c r="G64" s="64"/>
      <c r="H64" s="63">
        <v>4051</v>
      </c>
      <c r="I64" s="64" t="s">
        <v>74</v>
      </c>
      <c r="J64" s="42"/>
      <c r="K64" s="92" t="s">
        <v>172</v>
      </c>
      <c r="L64" s="64"/>
      <c r="M64" s="92" t="s">
        <v>172</v>
      </c>
      <c r="N64" s="64"/>
      <c r="O64" s="91" t="s">
        <v>172</v>
      </c>
      <c r="P64" s="64"/>
      <c r="Q64" s="42"/>
    </row>
    <row r="65" spans="1:20" ht="6" customHeight="1" thickBot="1">
      <c r="A65" s="81"/>
      <c r="B65" s="81"/>
      <c r="C65" s="81"/>
      <c r="D65" s="81"/>
      <c r="E65" s="81"/>
      <c r="F65" s="81"/>
      <c r="G65" s="81"/>
      <c r="H65" s="81"/>
      <c r="I65" s="81"/>
      <c r="J65" s="2"/>
      <c r="K65" s="2"/>
      <c r="L65" s="2"/>
      <c r="M65" s="2"/>
      <c r="N65" s="2"/>
      <c r="O65" s="2"/>
      <c r="P65" s="2"/>
      <c r="Q65" s="7"/>
    </row>
    <row r="66" spans="1:20" s="9" customFormat="1" ht="6" customHeight="1">
      <c r="A66" s="82"/>
      <c r="B66" s="82"/>
      <c r="C66" s="82"/>
      <c r="D66" s="82"/>
      <c r="E66" s="82"/>
      <c r="F66" s="82"/>
      <c r="G66" s="82"/>
      <c r="H66" s="82"/>
      <c r="I66" s="82"/>
    </row>
    <row r="67" spans="1:20" s="9" customFormat="1" ht="18" customHeight="1">
      <c r="A67" s="189" t="s">
        <v>42</v>
      </c>
      <c r="B67" s="190">
        <v>1</v>
      </c>
      <c r="C67" s="252" t="s">
        <v>167</v>
      </c>
      <c r="D67" s="252"/>
      <c r="E67" s="252"/>
      <c r="F67" s="252"/>
      <c r="G67" s="252"/>
      <c r="H67" s="252"/>
      <c r="I67" s="252"/>
      <c r="J67" s="135"/>
      <c r="K67" s="36"/>
      <c r="L67" s="36"/>
      <c r="M67" s="36"/>
      <c r="N67" s="36"/>
      <c r="O67" s="36"/>
      <c r="P67" s="36"/>
      <c r="Q67" s="36"/>
    </row>
    <row r="68" spans="1:20" s="9" customFormat="1" ht="18" customHeight="1">
      <c r="A68" s="189"/>
      <c r="B68" s="190">
        <v>2</v>
      </c>
      <c r="C68" s="189" t="s">
        <v>165</v>
      </c>
      <c r="D68" s="189"/>
      <c r="E68" s="189"/>
      <c r="F68" s="189"/>
      <c r="G68" s="189"/>
      <c r="H68" s="189"/>
      <c r="I68" s="189"/>
      <c r="J68" s="135"/>
      <c r="K68" s="99"/>
      <c r="L68" s="99"/>
      <c r="M68" s="99"/>
      <c r="N68" s="99"/>
      <c r="O68" s="99"/>
      <c r="P68" s="99"/>
      <c r="Q68" s="99"/>
      <c r="R68" s="99"/>
      <c r="S68" s="99"/>
      <c r="T68" s="99"/>
    </row>
    <row r="69" spans="1:20" s="9" customFormat="1" ht="11.25">
      <c r="A69" s="82"/>
      <c r="B69" s="191">
        <v>0</v>
      </c>
      <c r="C69" s="219" t="s">
        <v>36</v>
      </c>
      <c r="D69" s="219"/>
      <c r="E69" s="219"/>
      <c r="F69" s="219"/>
      <c r="G69" s="219"/>
      <c r="H69" s="219"/>
      <c r="I69" s="219"/>
      <c r="J69" s="134"/>
      <c r="K69" s="31"/>
      <c r="L69" s="31"/>
      <c r="M69" s="31"/>
      <c r="N69" s="31"/>
      <c r="O69" s="31"/>
      <c r="P69" s="31"/>
      <c r="Q69" s="31"/>
    </row>
    <row r="70" spans="1:20" s="9" customFormat="1" ht="12" customHeight="1">
      <c r="A70" s="82"/>
      <c r="B70" s="86" t="s">
        <v>74</v>
      </c>
      <c r="C70" s="219" t="s">
        <v>161</v>
      </c>
      <c r="D70" s="219"/>
      <c r="E70" s="219"/>
      <c r="F70" s="219"/>
      <c r="G70" s="219"/>
      <c r="H70" s="219"/>
      <c r="I70" s="219"/>
      <c r="J70" s="134"/>
      <c r="K70" s="31"/>
      <c r="L70" s="31"/>
      <c r="M70" s="31"/>
      <c r="N70" s="31"/>
      <c r="O70" s="31"/>
      <c r="P70" s="31"/>
      <c r="Q70" s="31"/>
    </row>
    <row r="71" spans="1:20">
      <c r="B71" s="86" t="s">
        <v>172</v>
      </c>
      <c r="C71" s="214" t="s">
        <v>173</v>
      </c>
      <c r="D71" s="214"/>
      <c r="E71" s="214"/>
      <c r="F71" s="214"/>
      <c r="G71" s="214"/>
      <c r="H71" s="214"/>
      <c r="I71" s="214"/>
      <c r="J71" s="214"/>
    </row>
  </sheetData>
  <mergeCells count="64">
    <mergeCell ref="B58:C58"/>
    <mergeCell ref="B52:C52"/>
    <mergeCell ref="B53:C53"/>
    <mergeCell ref="B42:C42"/>
    <mergeCell ref="B43:C43"/>
    <mergeCell ref="B54:C54"/>
    <mergeCell ref="B55:C55"/>
    <mergeCell ref="B49:C49"/>
    <mergeCell ref="B50:C50"/>
    <mergeCell ref="B51:C51"/>
    <mergeCell ref="B47:C47"/>
    <mergeCell ref="B48:C48"/>
    <mergeCell ref="B46:C46"/>
    <mergeCell ref="C71:J71"/>
    <mergeCell ref="D6:I6"/>
    <mergeCell ref="K6:P6"/>
    <mergeCell ref="K9:L12"/>
    <mergeCell ref="M9:P9"/>
    <mergeCell ref="M12:N12"/>
    <mergeCell ref="O12:P12"/>
    <mergeCell ref="B64:C64"/>
    <mergeCell ref="A20:C20"/>
    <mergeCell ref="A61:C61"/>
    <mergeCell ref="B62:C62"/>
    <mergeCell ref="B63:C63"/>
    <mergeCell ref="C67:I67"/>
    <mergeCell ref="C69:I69"/>
    <mergeCell ref="B56:C56"/>
    <mergeCell ref="B57:C57"/>
    <mergeCell ref="B39:C39"/>
    <mergeCell ref="B23:C23"/>
    <mergeCell ref="B35:C35"/>
    <mergeCell ref="B30:C30"/>
    <mergeCell ref="B31:C31"/>
    <mergeCell ref="A26:C26"/>
    <mergeCell ref="B37:C37"/>
    <mergeCell ref="B32:C32"/>
    <mergeCell ref="B33:C33"/>
    <mergeCell ref="B36:C36"/>
    <mergeCell ref="B22:C22"/>
    <mergeCell ref="B34:C34"/>
    <mergeCell ref="B38:C38"/>
    <mergeCell ref="A3:P3"/>
    <mergeCell ref="A6:C12"/>
    <mergeCell ref="B16:C16"/>
    <mergeCell ref="B17:C17"/>
    <mergeCell ref="B18:C18"/>
    <mergeCell ref="B21:C21"/>
    <mergeCell ref="B41:C41"/>
    <mergeCell ref="A2:P2"/>
    <mergeCell ref="B40:C40"/>
    <mergeCell ref="A1:P1"/>
    <mergeCell ref="C70:I70"/>
    <mergeCell ref="A15:C15"/>
    <mergeCell ref="D9:E12"/>
    <mergeCell ref="F9:I9"/>
    <mergeCell ref="F12:G12"/>
    <mergeCell ref="H12:I12"/>
    <mergeCell ref="B24:C24"/>
    <mergeCell ref="B27:C27"/>
    <mergeCell ref="B28:C28"/>
    <mergeCell ref="B29:C29"/>
    <mergeCell ref="B44:C44"/>
    <mergeCell ref="B45:C45"/>
  </mergeCells>
  <phoneticPr fontId="2" type="noConversion"/>
  <hyperlinks>
    <hyperlink ref="R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6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zoomScaleNormal="100" workbookViewId="0">
      <selection activeCell="M9" sqref="M9:P9"/>
    </sheetView>
  </sheetViews>
  <sheetFormatPr defaultColWidth="11.42578125" defaultRowHeight="12.75"/>
  <cols>
    <col min="1" max="1" width="5.7109375" style="66" customWidth="1"/>
    <col min="2" max="2" width="7.5703125" style="66" customWidth="1"/>
    <col min="3" max="3" width="22.42578125" style="66" customWidth="1"/>
    <col min="4" max="4" width="12.7109375" style="66" customWidth="1"/>
    <col min="5" max="5" width="3.7109375" style="66" customWidth="1"/>
    <col min="6" max="6" width="12.7109375" style="66" customWidth="1"/>
    <col min="7" max="7" width="3.7109375" style="66" customWidth="1"/>
    <col min="8" max="8" width="12.7109375" style="66" customWidth="1"/>
    <col min="9" max="9" width="1.42578125" style="1" customWidth="1"/>
    <col min="10" max="10" width="3.7109375" style="66" customWidth="1"/>
    <col min="11" max="11" width="9.28515625" style="1" bestFit="1" customWidth="1"/>
    <col min="12" max="12" width="2.85546875" style="1" bestFit="1" customWidth="1"/>
    <col min="13" max="13" width="9.28515625" style="1" bestFit="1" customWidth="1"/>
    <col min="14" max="14" width="2.85546875" style="1" bestFit="1" customWidth="1"/>
    <col min="15" max="15" width="9.28515625" style="1" bestFit="1" customWidth="1"/>
    <col min="16" max="16" width="2.7109375" style="1" bestFit="1" customWidth="1"/>
    <col min="17" max="18" width="3.7109375" style="1" customWidth="1"/>
    <col min="19" max="19" width="10.7109375" style="1" customWidth="1"/>
    <col min="20" max="16384" width="11.42578125" style="1"/>
  </cols>
  <sheetData>
    <row r="1" spans="1:19" s="43" customFormat="1" ht="15">
      <c r="A1" s="199" t="s">
        <v>125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S1" s="138" t="s">
        <v>197</v>
      </c>
    </row>
    <row r="2" spans="1:19" s="43" customFormat="1" ht="15">
      <c r="A2" s="199" t="s">
        <v>184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9" s="44" customFormat="1" ht="15">
      <c r="A3" s="199" t="s">
        <v>217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43"/>
      <c r="R3" s="43"/>
    </row>
    <row r="4" spans="1:19" s="14" customFormat="1" ht="6.95" customHeight="1" thickBot="1">
      <c r="A4" s="69"/>
      <c r="B4" s="69"/>
      <c r="C4" s="69"/>
      <c r="D4" s="69"/>
      <c r="E4" s="69"/>
      <c r="F4" s="69"/>
      <c r="G4" s="69"/>
      <c r="H4" s="69"/>
      <c r="I4" s="15"/>
      <c r="J4" s="69"/>
      <c r="K4" s="15"/>
      <c r="L4" s="15"/>
      <c r="M4" s="15"/>
      <c r="N4" s="15"/>
      <c r="O4" s="15"/>
      <c r="P4" s="15"/>
      <c r="Q4" s="39"/>
      <c r="R4" s="39"/>
    </row>
    <row r="5" spans="1:19" ht="6" customHeight="1"/>
    <row r="6" spans="1:19">
      <c r="A6" s="215" t="s">
        <v>92</v>
      </c>
      <c r="B6" s="215"/>
      <c r="C6" s="215"/>
      <c r="D6" s="226" t="s">
        <v>170</v>
      </c>
      <c r="E6" s="253"/>
      <c r="F6" s="253"/>
      <c r="G6" s="253"/>
      <c r="H6" s="253"/>
      <c r="I6" s="253"/>
      <c r="K6" s="226" t="s">
        <v>171</v>
      </c>
      <c r="L6" s="253"/>
      <c r="M6" s="253"/>
      <c r="N6" s="253"/>
      <c r="O6" s="253"/>
      <c r="P6" s="253"/>
    </row>
    <row r="7" spans="1:19" ht="6" customHeight="1">
      <c r="A7" s="215"/>
      <c r="B7" s="215"/>
      <c r="C7" s="215"/>
      <c r="D7" s="74"/>
      <c r="E7" s="74"/>
      <c r="F7" s="74"/>
      <c r="G7" s="74"/>
      <c r="H7" s="74"/>
      <c r="I7" s="6"/>
      <c r="K7" s="6"/>
      <c r="L7" s="6"/>
      <c r="M7" s="6"/>
      <c r="N7" s="6"/>
      <c r="O7" s="6"/>
      <c r="P7" s="6"/>
    </row>
    <row r="8" spans="1:19" ht="6" customHeight="1">
      <c r="A8" s="215"/>
      <c r="B8" s="215"/>
      <c r="C8" s="215"/>
    </row>
    <row r="9" spans="1:19" ht="30" customHeight="1">
      <c r="A9" s="215"/>
      <c r="B9" s="215"/>
      <c r="C9" s="215"/>
      <c r="D9" s="243" t="s">
        <v>0</v>
      </c>
      <c r="E9" s="243"/>
      <c r="F9" s="245" t="s">
        <v>106</v>
      </c>
      <c r="G9" s="245"/>
      <c r="H9" s="245"/>
      <c r="I9" s="245"/>
      <c r="J9" s="112"/>
      <c r="K9" s="205" t="s">
        <v>0</v>
      </c>
      <c r="L9" s="205"/>
      <c r="M9" s="244" t="s">
        <v>106</v>
      </c>
      <c r="N9" s="244"/>
      <c r="O9" s="244"/>
      <c r="P9" s="244"/>
      <c r="Q9" s="56"/>
      <c r="R9" s="56"/>
    </row>
    <row r="10" spans="1:19" ht="6" customHeight="1">
      <c r="A10" s="215"/>
      <c r="B10" s="215"/>
      <c r="C10" s="215"/>
      <c r="D10" s="243"/>
      <c r="E10" s="243"/>
      <c r="F10" s="140"/>
      <c r="G10" s="140"/>
      <c r="H10" s="140"/>
      <c r="I10" s="4"/>
      <c r="J10" s="73"/>
      <c r="K10" s="205"/>
      <c r="L10" s="205"/>
      <c r="M10" s="4"/>
      <c r="N10" s="4"/>
      <c r="O10" s="4"/>
      <c r="P10" s="4"/>
      <c r="Q10" s="16"/>
      <c r="R10" s="16"/>
    </row>
    <row r="11" spans="1:19" ht="6" customHeight="1">
      <c r="A11" s="215"/>
      <c r="B11" s="215"/>
      <c r="C11" s="215"/>
      <c r="D11" s="243"/>
      <c r="E11" s="243"/>
      <c r="F11" s="156"/>
      <c r="G11" s="156"/>
      <c r="H11" s="156"/>
      <c r="I11" s="25"/>
      <c r="J11" s="113"/>
      <c r="K11" s="205"/>
      <c r="L11" s="205"/>
      <c r="M11" s="16"/>
      <c r="N11" s="16"/>
      <c r="O11" s="16"/>
      <c r="P11" s="25"/>
      <c r="Q11" s="25"/>
      <c r="R11" s="25"/>
    </row>
    <row r="12" spans="1:19" ht="12.75" customHeight="1">
      <c r="A12" s="215"/>
      <c r="B12" s="215"/>
      <c r="C12" s="215"/>
      <c r="D12" s="243"/>
      <c r="E12" s="243"/>
      <c r="F12" s="201" t="s">
        <v>131</v>
      </c>
      <c r="G12" s="201"/>
      <c r="H12" s="207" t="s">
        <v>132</v>
      </c>
      <c r="I12" s="207"/>
      <c r="J12" s="98"/>
      <c r="K12" s="205"/>
      <c r="L12" s="205"/>
      <c r="M12" s="207" t="s">
        <v>131</v>
      </c>
      <c r="N12" s="207"/>
      <c r="O12" s="207" t="s">
        <v>132</v>
      </c>
      <c r="P12" s="207"/>
      <c r="Q12" s="38"/>
      <c r="R12" s="38"/>
    </row>
    <row r="13" spans="1:19" ht="6" customHeight="1">
      <c r="A13" s="74"/>
      <c r="B13" s="74"/>
      <c r="C13" s="74"/>
      <c r="D13" s="74"/>
      <c r="E13" s="74"/>
      <c r="F13" s="74"/>
      <c r="G13" s="74"/>
      <c r="H13" s="74"/>
      <c r="I13" s="6"/>
      <c r="J13" s="74"/>
      <c r="K13" s="6"/>
      <c r="L13" s="6"/>
      <c r="M13" s="6"/>
      <c r="N13" s="6"/>
      <c r="O13" s="6"/>
      <c r="P13" s="6"/>
      <c r="Q13" s="7"/>
      <c r="R13" s="7"/>
    </row>
    <row r="14" spans="1:19" ht="6" customHeight="1">
      <c r="J14" s="1"/>
    </row>
    <row r="15" spans="1:19" s="8" customFormat="1">
      <c r="A15" s="234" t="s">
        <v>33</v>
      </c>
      <c r="B15" s="234"/>
      <c r="C15" s="234"/>
      <c r="D15" s="64">
        <v>75872</v>
      </c>
      <c r="E15" s="64"/>
      <c r="F15" s="64">
        <v>35691</v>
      </c>
      <c r="G15" s="64"/>
      <c r="H15" s="64">
        <v>40182</v>
      </c>
      <c r="I15" s="42" t="s">
        <v>169</v>
      </c>
      <c r="J15" s="42"/>
      <c r="K15" s="67">
        <f>M15+O15</f>
        <v>100.00131800927879</v>
      </c>
      <c r="L15" s="67"/>
      <c r="M15" s="67">
        <f>F15/D15*100</f>
        <v>47.041069169126956</v>
      </c>
      <c r="N15" s="114"/>
      <c r="O15" s="67">
        <f>H15/D15*100</f>
        <v>52.960248840151834</v>
      </c>
      <c r="P15" s="64"/>
      <c r="Q15" s="42"/>
      <c r="R15" s="42"/>
    </row>
    <row r="16" spans="1:19">
      <c r="B16" s="254" t="s">
        <v>34</v>
      </c>
      <c r="C16" s="254"/>
      <c r="D16" s="76">
        <v>52887</v>
      </c>
      <c r="E16" s="64"/>
      <c r="F16" s="76">
        <v>34004</v>
      </c>
      <c r="G16" s="64"/>
      <c r="H16" s="76">
        <v>18883</v>
      </c>
      <c r="I16" s="42" t="s">
        <v>169</v>
      </c>
      <c r="J16" s="42"/>
      <c r="K16" s="65">
        <f t="shared" ref="K16" si="0">M16+O16</f>
        <v>100</v>
      </c>
      <c r="L16" s="65"/>
      <c r="M16" s="65">
        <f t="shared" ref="M16" si="1">F16/D16*100</f>
        <v>64.295573581409414</v>
      </c>
      <c r="N16" s="76"/>
      <c r="O16" s="65">
        <f t="shared" ref="O16" si="2">H16/D16*100</f>
        <v>35.704426418590579</v>
      </c>
      <c r="P16" s="64"/>
      <c r="Q16" s="42"/>
      <c r="R16" s="42"/>
    </row>
    <row r="17" spans="1:18">
      <c r="B17" s="254" t="s">
        <v>35</v>
      </c>
      <c r="C17" s="254"/>
      <c r="D17" s="76">
        <v>22986</v>
      </c>
      <c r="E17" s="64"/>
      <c r="F17" s="76">
        <v>1687</v>
      </c>
      <c r="G17" s="64"/>
      <c r="H17" s="76">
        <v>21299</v>
      </c>
      <c r="I17" s="42" t="s">
        <v>169</v>
      </c>
      <c r="J17" s="42"/>
      <c r="K17" s="65">
        <f t="shared" ref="K17" si="3">M17+O17</f>
        <v>100</v>
      </c>
      <c r="L17" s="65"/>
      <c r="M17" s="65">
        <f t="shared" ref="M17" si="4">F17/D17*100</f>
        <v>7.3392499782476293</v>
      </c>
      <c r="N17" s="76"/>
      <c r="O17" s="65">
        <f t="shared" ref="O17" si="5">H17/D17*100</f>
        <v>92.660750021752364</v>
      </c>
      <c r="P17" s="64"/>
      <c r="Q17" s="42"/>
      <c r="R17" s="42"/>
    </row>
    <row r="18" spans="1:18" ht="6.95" customHeight="1">
      <c r="B18" s="192"/>
      <c r="C18" s="192"/>
      <c r="D18" s="76"/>
      <c r="E18" s="64"/>
      <c r="F18" s="76"/>
      <c r="G18" s="64"/>
      <c r="H18" s="76"/>
      <c r="I18" s="42" t="s">
        <v>169</v>
      </c>
      <c r="J18" s="42"/>
      <c r="K18" s="67"/>
      <c r="L18" s="64"/>
      <c r="M18" s="105"/>
      <c r="N18" s="105"/>
      <c r="O18" s="105"/>
      <c r="P18" s="64"/>
      <c r="Q18" s="42"/>
      <c r="R18" s="42"/>
    </row>
    <row r="19" spans="1:18" s="8" customFormat="1">
      <c r="A19" s="234" t="s">
        <v>84</v>
      </c>
      <c r="B19" s="234"/>
      <c r="C19" s="234"/>
      <c r="D19" s="64">
        <v>75872</v>
      </c>
      <c r="E19" s="64"/>
      <c r="F19" s="64">
        <v>35690</v>
      </c>
      <c r="G19" s="64"/>
      <c r="H19" s="64">
        <v>40180</v>
      </c>
      <c r="I19" s="42" t="s">
        <v>169</v>
      </c>
      <c r="J19" s="42"/>
      <c r="K19" s="67">
        <f>M19+O19</f>
        <v>99.997363981442433</v>
      </c>
      <c r="L19" s="67"/>
      <c r="M19" s="67">
        <f>F19/D19*100</f>
        <v>47.039751159848166</v>
      </c>
      <c r="N19" s="114"/>
      <c r="O19" s="67">
        <f>H19/D19*100</f>
        <v>52.957612821594267</v>
      </c>
      <c r="P19" s="64"/>
      <c r="Q19" s="42"/>
      <c r="R19" s="42"/>
    </row>
    <row r="20" spans="1:18">
      <c r="B20" s="254" t="s">
        <v>73</v>
      </c>
      <c r="C20" s="254"/>
      <c r="D20" s="76">
        <v>5431</v>
      </c>
      <c r="E20" s="64"/>
      <c r="F20" s="76">
        <v>2419</v>
      </c>
      <c r="G20" s="64"/>
      <c r="H20" s="76">
        <v>3012</v>
      </c>
      <c r="I20" s="42" t="s">
        <v>169</v>
      </c>
      <c r="J20" s="42"/>
      <c r="K20" s="65">
        <f>M20+O20</f>
        <v>100</v>
      </c>
      <c r="L20" s="65"/>
      <c r="M20" s="65">
        <f t="shared" ref="M20:M24" si="6">F20/D20*100</f>
        <v>44.540600257779417</v>
      </c>
      <c r="N20" s="76"/>
      <c r="O20" s="65">
        <f t="shared" ref="O20:O24" si="7">H20/D20*100</f>
        <v>55.459399742220583</v>
      </c>
      <c r="P20" s="64"/>
      <c r="Q20" s="42"/>
      <c r="R20" s="42"/>
    </row>
    <row r="21" spans="1:18">
      <c r="B21" s="254" t="s">
        <v>66</v>
      </c>
      <c r="C21" s="254"/>
      <c r="D21" s="76">
        <v>24332</v>
      </c>
      <c r="E21" s="64"/>
      <c r="F21" s="76">
        <v>15280</v>
      </c>
      <c r="G21" s="64"/>
      <c r="H21" s="76">
        <v>9052</v>
      </c>
      <c r="I21" s="42" t="s">
        <v>169</v>
      </c>
      <c r="J21" s="42"/>
      <c r="K21" s="65">
        <f t="shared" ref="K21:K24" si="8">M21+O21</f>
        <v>100</v>
      </c>
      <c r="L21" s="65"/>
      <c r="M21" s="65">
        <f t="shared" si="6"/>
        <v>62.797961532138743</v>
      </c>
      <c r="N21" s="76"/>
      <c r="O21" s="65">
        <f t="shared" si="7"/>
        <v>37.202038467861257</v>
      </c>
      <c r="P21" s="64"/>
      <c r="Q21" s="42"/>
      <c r="R21" s="42"/>
    </row>
    <row r="22" spans="1:18">
      <c r="B22" s="254" t="s">
        <v>67</v>
      </c>
      <c r="C22" s="254"/>
      <c r="D22" s="76">
        <v>9067</v>
      </c>
      <c r="E22" s="64"/>
      <c r="F22" s="76">
        <v>7127</v>
      </c>
      <c r="G22" s="64"/>
      <c r="H22" s="76">
        <v>1940</v>
      </c>
      <c r="I22" s="42" t="s">
        <v>169</v>
      </c>
      <c r="J22" s="42"/>
      <c r="K22" s="65">
        <f t="shared" si="8"/>
        <v>100</v>
      </c>
      <c r="L22" s="65"/>
      <c r="M22" s="65">
        <f t="shared" si="6"/>
        <v>78.603727804124844</v>
      </c>
      <c r="N22" s="76"/>
      <c r="O22" s="65">
        <f t="shared" si="7"/>
        <v>21.396272195875152</v>
      </c>
      <c r="P22" s="64"/>
      <c r="Q22" s="42"/>
      <c r="R22" s="42"/>
    </row>
    <row r="23" spans="1:18">
      <c r="B23" s="254" t="s">
        <v>68</v>
      </c>
      <c r="C23" s="254"/>
      <c r="D23" s="76">
        <v>11287</v>
      </c>
      <c r="E23" s="64"/>
      <c r="F23" s="76">
        <v>5360</v>
      </c>
      <c r="G23" s="64"/>
      <c r="H23" s="76">
        <v>5927</v>
      </c>
      <c r="I23" s="42" t="s">
        <v>169</v>
      </c>
      <c r="J23" s="42"/>
      <c r="K23" s="65">
        <f t="shared" si="8"/>
        <v>100</v>
      </c>
      <c r="L23" s="65"/>
      <c r="M23" s="65">
        <f t="shared" si="6"/>
        <v>47.488260831044563</v>
      </c>
      <c r="N23" s="76"/>
      <c r="O23" s="65">
        <f t="shared" si="7"/>
        <v>52.511739168955444</v>
      </c>
      <c r="P23" s="64"/>
      <c r="Q23" s="42"/>
      <c r="R23" s="42"/>
    </row>
    <row r="24" spans="1:18">
      <c r="B24" s="254" t="s">
        <v>93</v>
      </c>
      <c r="C24" s="254"/>
      <c r="D24" s="76">
        <v>25432</v>
      </c>
      <c r="E24" s="64"/>
      <c r="F24" s="76">
        <v>5504</v>
      </c>
      <c r="G24" s="64"/>
      <c r="H24" s="76">
        <v>19928</v>
      </c>
      <c r="I24" s="42" t="s">
        <v>169</v>
      </c>
      <c r="J24" s="42"/>
      <c r="K24" s="65">
        <f t="shared" si="8"/>
        <v>100</v>
      </c>
      <c r="L24" s="65"/>
      <c r="M24" s="65">
        <f t="shared" si="6"/>
        <v>21.642025794274929</v>
      </c>
      <c r="N24" s="76"/>
      <c r="O24" s="65">
        <f t="shared" si="7"/>
        <v>78.357974205725071</v>
      </c>
      <c r="P24" s="64"/>
      <c r="Q24" s="42"/>
      <c r="R24" s="42"/>
    </row>
    <row r="25" spans="1:18">
      <c r="B25" s="193" t="s">
        <v>29</v>
      </c>
      <c r="C25" s="192"/>
      <c r="D25" s="76">
        <v>321</v>
      </c>
      <c r="E25" s="64"/>
      <c r="F25" s="76">
        <v>0</v>
      </c>
      <c r="G25" s="64"/>
      <c r="H25" s="76">
        <v>321</v>
      </c>
      <c r="I25" s="42" t="s">
        <v>169</v>
      </c>
      <c r="J25" s="42"/>
      <c r="K25" s="67"/>
      <c r="L25" s="64"/>
      <c r="M25" s="105"/>
      <c r="N25" s="105"/>
      <c r="O25" s="105"/>
      <c r="P25" s="64"/>
      <c r="Q25" s="42"/>
      <c r="R25" s="42"/>
    </row>
    <row r="26" spans="1:18">
      <c r="B26" s="193"/>
      <c r="C26" s="192"/>
      <c r="D26" s="76"/>
      <c r="E26" s="64"/>
      <c r="F26" s="76"/>
      <c r="G26" s="64"/>
      <c r="H26" s="76"/>
      <c r="I26" s="42"/>
      <c r="J26" s="42"/>
      <c r="K26" s="67"/>
      <c r="L26" s="64"/>
      <c r="M26" s="105"/>
      <c r="N26" s="105"/>
      <c r="O26" s="105"/>
      <c r="P26" s="64"/>
      <c r="Q26" s="42"/>
      <c r="R26" s="42"/>
    </row>
    <row r="27" spans="1:18" s="8" customFormat="1">
      <c r="A27" s="234" t="s">
        <v>37</v>
      </c>
      <c r="B27" s="234"/>
      <c r="C27" s="234"/>
      <c r="D27" s="64">
        <v>75872</v>
      </c>
      <c r="E27" s="64"/>
      <c r="F27" s="64">
        <v>35691</v>
      </c>
      <c r="G27" s="64"/>
      <c r="H27" s="64">
        <v>40181</v>
      </c>
      <c r="I27" s="42" t="s">
        <v>169</v>
      </c>
      <c r="J27" s="42"/>
      <c r="K27" s="67">
        <f>M27+O27</f>
        <v>100</v>
      </c>
      <c r="L27" s="67"/>
      <c r="M27" s="67">
        <f>F27/D27*100</f>
        <v>47.041069169126956</v>
      </c>
      <c r="N27" s="114"/>
      <c r="O27" s="67">
        <f>H27/D27*100</f>
        <v>52.958930830873051</v>
      </c>
      <c r="P27" s="64"/>
      <c r="Q27" s="42"/>
      <c r="R27" s="42"/>
    </row>
    <row r="28" spans="1:18">
      <c r="B28" s="255" t="s">
        <v>38</v>
      </c>
      <c r="C28" s="254"/>
      <c r="D28" s="76">
        <v>3132</v>
      </c>
      <c r="E28" s="64"/>
      <c r="F28" s="76">
        <v>1107</v>
      </c>
      <c r="G28" s="64"/>
      <c r="H28" s="76">
        <v>2025</v>
      </c>
      <c r="I28" s="42" t="s">
        <v>74</v>
      </c>
      <c r="J28" s="42"/>
      <c r="K28" s="65">
        <f t="shared" ref="K28:K33" si="9">M28+O28</f>
        <v>100</v>
      </c>
      <c r="L28" s="65"/>
      <c r="M28" s="65">
        <f t="shared" ref="M28:M33" si="10">F28/D28*100</f>
        <v>35.344827586206897</v>
      </c>
      <c r="N28" s="76"/>
      <c r="O28" s="65">
        <f t="shared" ref="O28:O33" si="11">H28/D28*100</f>
        <v>64.65517241379311</v>
      </c>
      <c r="P28" s="64"/>
      <c r="Q28" s="42"/>
      <c r="R28" s="42"/>
    </row>
    <row r="29" spans="1:18">
      <c r="B29" s="255" t="s">
        <v>39</v>
      </c>
      <c r="C29" s="254"/>
      <c r="D29" s="76">
        <v>5689</v>
      </c>
      <c r="E29" s="64"/>
      <c r="F29" s="76">
        <v>3081</v>
      </c>
      <c r="G29" s="64"/>
      <c r="H29" s="76">
        <v>2608</v>
      </c>
      <c r="I29" s="42" t="s">
        <v>169</v>
      </c>
      <c r="J29" s="42"/>
      <c r="K29" s="65">
        <f t="shared" si="9"/>
        <v>100</v>
      </c>
      <c r="L29" s="65"/>
      <c r="M29" s="65">
        <f t="shared" si="10"/>
        <v>54.157145368254525</v>
      </c>
      <c r="N29" s="76"/>
      <c r="O29" s="65">
        <f t="shared" si="11"/>
        <v>45.842854631745475</v>
      </c>
      <c r="P29" s="64"/>
      <c r="Q29" s="42"/>
      <c r="R29" s="42"/>
    </row>
    <row r="30" spans="1:18">
      <c r="B30" s="255" t="s">
        <v>40</v>
      </c>
      <c r="C30" s="254"/>
      <c r="D30" s="76">
        <v>15658</v>
      </c>
      <c r="E30" s="64"/>
      <c r="F30" s="76">
        <v>7640</v>
      </c>
      <c r="G30" s="64"/>
      <c r="H30" s="76">
        <v>8018</v>
      </c>
      <c r="I30" s="42" t="s">
        <v>169</v>
      </c>
      <c r="J30" s="42"/>
      <c r="K30" s="65">
        <f t="shared" si="9"/>
        <v>100</v>
      </c>
      <c r="L30" s="65"/>
      <c r="M30" s="65">
        <f t="shared" si="10"/>
        <v>48.792949291097202</v>
      </c>
      <c r="N30" s="76"/>
      <c r="O30" s="65">
        <f t="shared" si="11"/>
        <v>51.207050708902798</v>
      </c>
      <c r="P30" s="64"/>
      <c r="Q30" s="42"/>
      <c r="R30" s="42"/>
    </row>
    <row r="31" spans="1:18">
      <c r="B31" s="255" t="s">
        <v>69</v>
      </c>
      <c r="C31" s="254"/>
      <c r="D31" s="76">
        <v>20970</v>
      </c>
      <c r="E31" s="64"/>
      <c r="F31" s="76">
        <v>14066</v>
      </c>
      <c r="G31" s="64"/>
      <c r="H31" s="76">
        <v>6904</v>
      </c>
      <c r="I31" s="42" t="s">
        <v>169</v>
      </c>
      <c r="J31" s="42"/>
      <c r="K31" s="65">
        <f t="shared" si="9"/>
        <v>100</v>
      </c>
      <c r="L31" s="65"/>
      <c r="M31" s="65">
        <f t="shared" si="10"/>
        <v>67.076776347162621</v>
      </c>
      <c r="N31" s="76"/>
      <c r="O31" s="65">
        <f t="shared" si="11"/>
        <v>32.923223652837386</v>
      </c>
      <c r="P31" s="64"/>
      <c r="Q31" s="42"/>
      <c r="R31" s="42"/>
    </row>
    <row r="32" spans="1:18">
      <c r="B32" s="255" t="s">
        <v>162</v>
      </c>
      <c r="C32" s="254"/>
      <c r="D32" s="76">
        <v>15830</v>
      </c>
      <c r="E32" s="64"/>
      <c r="F32" s="76">
        <v>6893</v>
      </c>
      <c r="G32" s="64"/>
      <c r="H32" s="76">
        <v>8937</v>
      </c>
      <c r="I32" s="42" t="s">
        <v>169</v>
      </c>
      <c r="J32" s="42"/>
      <c r="K32" s="65">
        <f t="shared" si="9"/>
        <v>100</v>
      </c>
      <c r="L32" s="65"/>
      <c r="M32" s="65">
        <f t="shared" si="10"/>
        <v>43.54390397978522</v>
      </c>
      <c r="N32" s="76"/>
      <c r="O32" s="65">
        <f t="shared" si="11"/>
        <v>56.456096020214787</v>
      </c>
      <c r="P32" s="64"/>
      <c r="Q32" s="42"/>
      <c r="R32" s="42"/>
    </row>
    <row r="33" spans="1:18">
      <c r="B33" s="193" t="s">
        <v>163</v>
      </c>
      <c r="C33" s="192"/>
      <c r="D33" s="76">
        <v>14418</v>
      </c>
      <c r="E33" s="64"/>
      <c r="F33" s="76">
        <v>2904</v>
      </c>
      <c r="G33" s="64"/>
      <c r="H33" s="76">
        <v>11514</v>
      </c>
      <c r="I33" s="42" t="s">
        <v>169</v>
      </c>
      <c r="J33" s="42"/>
      <c r="K33" s="65">
        <f t="shared" si="9"/>
        <v>100</v>
      </c>
      <c r="L33" s="65"/>
      <c r="M33" s="65">
        <f t="shared" si="10"/>
        <v>20.141489804411155</v>
      </c>
      <c r="N33" s="76"/>
      <c r="O33" s="65">
        <f t="shared" si="11"/>
        <v>79.858510195588849</v>
      </c>
      <c r="P33" s="64"/>
      <c r="Q33" s="42"/>
      <c r="R33" s="42"/>
    </row>
    <row r="34" spans="1:18">
      <c r="B34" s="193" t="s">
        <v>29</v>
      </c>
      <c r="C34" s="192"/>
      <c r="D34" s="76">
        <v>175</v>
      </c>
      <c r="E34" s="64" t="s">
        <v>74</v>
      </c>
      <c r="F34" s="76">
        <v>0</v>
      </c>
      <c r="G34" s="64" t="s">
        <v>74</v>
      </c>
      <c r="H34" s="76">
        <v>175</v>
      </c>
      <c r="I34" s="42"/>
      <c r="J34" s="42"/>
      <c r="K34" s="65"/>
      <c r="L34" s="65"/>
      <c r="M34" s="65"/>
      <c r="N34" s="76"/>
      <c r="O34" s="65"/>
      <c r="P34" s="64"/>
      <c r="Q34" s="42"/>
      <c r="R34" s="42"/>
    </row>
    <row r="35" spans="1:18" ht="6" customHeight="1" thickBot="1">
      <c r="A35" s="81"/>
      <c r="B35" s="81"/>
      <c r="C35" s="81"/>
      <c r="D35" s="81"/>
      <c r="E35" s="81"/>
      <c r="F35" s="81"/>
      <c r="G35" s="81"/>
      <c r="H35" s="81"/>
      <c r="I35" s="2"/>
      <c r="J35" s="81"/>
      <c r="K35" s="2"/>
      <c r="L35" s="2"/>
      <c r="M35" s="2"/>
      <c r="N35" s="2"/>
      <c r="O35" s="2"/>
      <c r="P35" s="2"/>
      <c r="Q35" s="7"/>
      <c r="R35" s="7"/>
    </row>
    <row r="36" spans="1:18" s="9" customFormat="1" ht="6" customHeight="1">
      <c r="A36" s="82"/>
      <c r="B36" s="82"/>
      <c r="C36" s="82"/>
      <c r="D36" s="82"/>
      <c r="E36" s="82"/>
      <c r="F36" s="82"/>
      <c r="G36" s="82"/>
      <c r="H36" s="82"/>
      <c r="J36" s="82"/>
    </row>
    <row r="37" spans="1:18" s="9" customFormat="1" ht="11.25">
      <c r="A37" s="83" t="s">
        <v>42</v>
      </c>
      <c r="B37" s="84">
        <v>1</v>
      </c>
      <c r="C37" s="214" t="s">
        <v>167</v>
      </c>
      <c r="D37" s="214"/>
      <c r="E37" s="214"/>
      <c r="F37" s="214"/>
      <c r="G37" s="214"/>
      <c r="H37" s="214"/>
      <c r="I37" s="214"/>
      <c r="J37" s="97"/>
      <c r="K37" s="31"/>
      <c r="L37" s="31"/>
      <c r="M37" s="31"/>
      <c r="N37" s="31"/>
      <c r="O37" s="31"/>
      <c r="P37" s="31"/>
      <c r="Q37" s="31"/>
      <c r="R37" s="31"/>
    </row>
    <row r="38" spans="1:18" s="9" customFormat="1" ht="11.25">
      <c r="A38" s="83"/>
      <c r="B38" s="191">
        <v>0</v>
      </c>
      <c r="C38" s="214" t="s">
        <v>36</v>
      </c>
      <c r="D38" s="214"/>
      <c r="E38" s="214"/>
      <c r="F38" s="214"/>
      <c r="G38" s="214"/>
      <c r="H38" s="214"/>
      <c r="I38" s="214"/>
      <c r="J38" s="97"/>
      <c r="K38" s="31"/>
      <c r="L38" s="31"/>
      <c r="M38" s="31"/>
      <c r="N38" s="31"/>
      <c r="O38" s="31"/>
      <c r="P38" s="31"/>
      <c r="Q38" s="31"/>
      <c r="R38" s="31"/>
    </row>
    <row r="39" spans="1:18" s="9" customFormat="1" ht="11.25">
      <c r="A39" s="82"/>
      <c r="B39" s="86" t="s">
        <v>74</v>
      </c>
      <c r="C39" s="214" t="s">
        <v>161</v>
      </c>
      <c r="D39" s="214"/>
      <c r="E39" s="214"/>
      <c r="F39" s="214"/>
      <c r="G39" s="214"/>
      <c r="H39" s="214"/>
      <c r="I39" s="214"/>
      <c r="J39" s="97"/>
      <c r="K39" s="31"/>
      <c r="L39" s="31"/>
      <c r="M39" s="31"/>
      <c r="N39" s="31"/>
      <c r="O39" s="31"/>
      <c r="P39" s="31"/>
      <c r="Q39" s="31"/>
      <c r="R39" s="31"/>
    </row>
    <row r="40" spans="1:18">
      <c r="B40" s="86" t="s">
        <v>172</v>
      </c>
      <c r="C40" s="214" t="s">
        <v>173</v>
      </c>
      <c r="D40" s="214"/>
      <c r="E40" s="214"/>
      <c r="F40" s="214"/>
      <c r="G40" s="214"/>
      <c r="H40" s="214"/>
      <c r="I40" s="214"/>
      <c r="J40" s="214"/>
      <c r="K40" s="26"/>
      <c r="L40" s="26"/>
      <c r="M40" s="26"/>
      <c r="N40" s="26"/>
      <c r="O40" s="26"/>
      <c r="P40" s="26"/>
      <c r="Q40" s="26"/>
      <c r="R40" s="26"/>
    </row>
  </sheetData>
  <mergeCells count="33">
    <mergeCell ref="B22:C22"/>
    <mergeCell ref="B23:C23"/>
    <mergeCell ref="B16:C16"/>
    <mergeCell ref="B17:C17"/>
    <mergeCell ref="B20:C20"/>
    <mergeCell ref="B21:C21"/>
    <mergeCell ref="A19:C19"/>
    <mergeCell ref="C37:I37"/>
    <mergeCell ref="C39:I39"/>
    <mergeCell ref="C38:I38"/>
    <mergeCell ref="C40:J40"/>
    <mergeCell ref="B24:C24"/>
    <mergeCell ref="B32:C32"/>
    <mergeCell ref="A27:C27"/>
    <mergeCell ref="B30:C30"/>
    <mergeCell ref="B31:C31"/>
    <mergeCell ref="B28:C28"/>
    <mergeCell ref="B29:C29"/>
    <mergeCell ref="A3:P3"/>
    <mergeCell ref="A2:P2"/>
    <mergeCell ref="A1:P1"/>
    <mergeCell ref="A15:C15"/>
    <mergeCell ref="D9:E12"/>
    <mergeCell ref="F12:G12"/>
    <mergeCell ref="F9:I9"/>
    <mergeCell ref="H12:I12"/>
    <mergeCell ref="D6:I6"/>
    <mergeCell ref="K6:P6"/>
    <mergeCell ref="K9:L12"/>
    <mergeCell ref="M9:P9"/>
    <mergeCell ref="M12:N12"/>
    <mergeCell ref="O12:P12"/>
    <mergeCell ref="A6:C12"/>
  </mergeCells>
  <phoneticPr fontId="0" type="noConversion"/>
  <hyperlinks>
    <hyperlink ref="S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65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zoomScaleNormal="100" workbookViewId="0">
      <selection activeCell="R1" sqref="R1"/>
    </sheetView>
  </sheetViews>
  <sheetFormatPr defaultColWidth="11.42578125" defaultRowHeight="12.75"/>
  <cols>
    <col min="1" max="2" width="5.7109375" style="66" customWidth="1"/>
    <col min="3" max="3" width="30.7109375" style="66" customWidth="1"/>
    <col min="4" max="4" width="12.7109375" style="66" customWidth="1"/>
    <col min="5" max="5" width="3.7109375" style="66" customWidth="1"/>
    <col min="6" max="6" width="13.42578125" style="66" bestFit="1" customWidth="1"/>
    <col min="7" max="7" width="3.7109375" style="66" customWidth="1"/>
    <col min="8" max="8" width="12.7109375" style="66" customWidth="1"/>
    <col min="9" max="10" width="3.7109375" style="66" customWidth="1"/>
    <col min="11" max="11" width="9.85546875" style="66" bestFit="1" customWidth="1"/>
    <col min="12" max="12" width="2.85546875" style="1" bestFit="1" customWidth="1"/>
    <col min="13" max="13" width="13.5703125" style="1" customWidth="1"/>
    <col min="14" max="14" width="2.85546875" style="1" bestFit="1" customWidth="1"/>
    <col min="15" max="15" width="13.5703125" style="1" customWidth="1"/>
    <col min="16" max="16" width="2.85546875" style="1" bestFit="1" customWidth="1"/>
    <col min="17" max="17" width="3.7109375" style="1" customWidth="1"/>
    <col min="18" max="18" width="10.7109375" style="1" customWidth="1"/>
    <col min="19" max="16384" width="11.42578125" style="1"/>
  </cols>
  <sheetData>
    <row r="1" spans="1:18" s="44" customFormat="1" ht="15">
      <c r="A1" s="199" t="s">
        <v>126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43"/>
      <c r="R1" s="138" t="s">
        <v>197</v>
      </c>
    </row>
    <row r="2" spans="1:18" s="44" customFormat="1" ht="15">
      <c r="A2" s="199" t="s">
        <v>184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43"/>
    </row>
    <row r="3" spans="1:18" s="44" customFormat="1" ht="15">
      <c r="A3" s="199" t="s">
        <v>218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43"/>
    </row>
    <row r="4" spans="1:18" s="14" customFormat="1" ht="6.95" customHeight="1" thickBot="1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15"/>
      <c r="M4" s="15"/>
      <c r="N4" s="15"/>
      <c r="O4" s="15"/>
      <c r="P4" s="15"/>
      <c r="Q4" s="39"/>
    </row>
    <row r="5" spans="1:18" ht="6" customHeight="1"/>
    <row r="6" spans="1:18" ht="12.75" customHeight="1">
      <c r="A6" s="215" t="s">
        <v>158</v>
      </c>
      <c r="B6" s="215"/>
      <c r="C6" s="215"/>
      <c r="D6" s="230" t="s">
        <v>170</v>
      </c>
      <c r="E6" s="230"/>
      <c r="F6" s="230"/>
      <c r="G6" s="230"/>
      <c r="H6" s="230"/>
      <c r="I6" s="230"/>
      <c r="K6" s="226" t="s">
        <v>171</v>
      </c>
      <c r="L6" s="226"/>
      <c r="M6" s="226"/>
      <c r="N6" s="226"/>
      <c r="O6" s="226"/>
      <c r="P6" s="226"/>
    </row>
    <row r="7" spans="1:18" ht="6" customHeight="1">
      <c r="A7" s="215"/>
      <c r="B7" s="215"/>
      <c r="C7" s="215"/>
      <c r="D7" s="74"/>
      <c r="E7" s="74"/>
      <c r="F7" s="74"/>
      <c r="G7" s="74"/>
      <c r="H7" s="74"/>
      <c r="I7" s="74"/>
      <c r="K7" s="74"/>
      <c r="L7" s="6"/>
      <c r="M7" s="6"/>
      <c r="N7" s="6"/>
      <c r="O7" s="6"/>
      <c r="P7" s="6"/>
    </row>
    <row r="8" spans="1:18" ht="6" customHeight="1">
      <c r="A8" s="215"/>
      <c r="B8" s="215"/>
      <c r="C8" s="215"/>
    </row>
    <row r="9" spans="1:18" ht="12.75" customHeight="1">
      <c r="A9" s="215"/>
      <c r="B9" s="215"/>
      <c r="C9" s="215"/>
      <c r="D9" s="243" t="s">
        <v>0</v>
      </c>
      <c r="E9" s="243"/>
      <c r="F9" s="244" t="s">
        <v>106</v>
      </c>
      <c r="G9" s="244"/>
      <c r="H9" s="244"/>
      <c r="I9" s="244"/>
      <c r="J9" s="155"/>
      <c r="K9" s="205" t="s">
        <v>0</v>
      </c>
      <c r="L9" s="205"/>
      <c r="M9" s="245" t="s">
        <v>106</v>
      </c>
      <c r="N9" s="245"/>
      <c r="O9" s="245"/>
      <c r="P9" s="245"/>
      <c r="Q9" s="56"/>
    </row>
    <row r="10" spans="1:18" ht="6" customHeight="1">
      <c r="A10" s="215"/>
      <c r="B10" s="215"/>
      <c r="C10" s="215"/>
      <c r="D10" s="243"/>
      <c r="E10" s="243"/>
      <c r="F10" s="140"/>
      <c r="G10" s="140"/>
      <c r="H10" s="140"/>
      <c r="I10" s="140"/>
      <c r="J10" s="156"/>
      <c r="K10" s="205"/>
      <c r="L10" s="205"/>
      <c r="M10" s="4"/>
      <c r="N10" s="4"/>
      <c r="O10" s="4"/>
      <c r="P10" s="4"/>
      <c r="Q10" s="16"/>
    </row>
    <row r="11" spans="1:18" ht="6" customHeight="1">
      <c r="A11" s="215"/>
      <c r="B11" s="215"/>
      <c r="C11" s="215"/>
      <c r="D11" s="243"/>
      <c r="E11" s="243"/>
      <c r="F11" s="156"/>
      <c r="G11" s="156"/>
      <c r="H11" s="156"/>
      <c r="I11" s="113"/>
      <c r="J11" s="113"/>
      <c r="K11" s="205"/>
      <c r="L11" s="205"/>
      <c r="M11" s="126"/>
      <c r="N11" s="126"/>
      <c r="O11" s="126"/>
      <c r="P11" s="129"/>
      <c r="Q11" s="25"/>
    </row>
    <row r="12" spans="1:18" ht="12.75" customHeight="1">
      <c r="A12" s="215"/>
      <c r="B12" s="215"/>
      <c r="C12" s="215"/>
      <c r="D12" s="243"/>
      <c r="E12" s="243"/>
      <c r="F12" s="201" t="s">
        <v>131</v>
      </c>
      <c r="G12" s="201"/>
      <c r="H12" s="201" t="s">
        <v>132</v>
      </c>
      <c r="I12" s="201"/>
      <c r="J12" s="145"/>
      <c r="K12" s="205"/>
      <c r="L12" s="205"/>
      <c r="M12" s="207" t="s">
        <v>131</v>
      </c>
      <c r="N12" s="207"/>
      <c r="O12" s="207" t="s">
        <v>132</v>
      </c>
      <c r="P12" s="207"/>
      <c r="Q12" s="38"/>
    </row>
    <row r="13" spans="1:18" s="7" customFormat="1" ht="6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6"/>
      <c r="M13" s="6"/>
      <c r="N13" s="6"/>
      <c r="O13" s="6"/>
      <c r="P13" s="6"/>
    </row>
    <row r="14" spans="1:18" ht="6" customHeight="1"/>
    <row r="15" spans="1:18" s="8" customFormat="1">
      <c r="A15" s="234" t="s">
        <v>50</v>
      </c>
      <c r="B15" s="234"/>
      <c r="C15" s="234"/>
      <c r="D15" s="64">
        <v>75872</v>
      </c>
      <c r="E15" s="64"/>
      <c r="F15" s="64">
        <v>35692</v>
      </c>
      <c r="G15" s="64"/>
      <c r="H15" s="64">
        <v>40181</v>
      </c>
      <c r="I15" s="64"/>
      <c r="J15" s="64"/>
      <c r="K15" s="67">
        <f>M15+O15</f>
        <v>100.00131800927879</v>
      </c>
      <c r="L15" s="47"/>
      <c r="M15" s="47">
        <f>F15/D15*100</f>
        <v>47.04238717840574</v>
      </c>
      <c r="N15" s="21"/>
      <c r="O15" s="47">
        <f>H15/D15*100</f>
        <v>52.958930830873051</v>
      </c>
      <c r="P15" s="47"/>
      <c r="Q15" s="42"/>
    </row>
    <row r="16" spans="1:18">
      <c r="B16" s="256" t="s">
        <v>139</v>
      </c>
      <c r="C16" s="257"/>
      <c r="D16" s="76">
        <v>4806</v>
      </c>
      <c r="E16" s="64" t="s">
        <v>169</v>
      </c>
      <c r="F16" s="76">
        <v>2300</v>
      </c>
      <c r="G16" s="64" t="s">
        <v>169</v>
      </c>
      <c r="H16" s="76">
        <v>2506</v>
      </c>
      <c r="I16" s="64" t="s">
        <v>169</v>
      </c>
      <c r="J16" s="64"/>
      <c r="K16" s="65">
        <f t="shared" ref="K16" si="0">M16+O16</f>
        <v>100</v>
      </c>
      <c r="L16" s="58"/>
      <c r="M16" s="58">
        <f>F16/D16*100</f>
        <v>47.856845609654599</v>
      </c>
      <c r="N16" s="22"/>
      <c r="O16" s="58">
        <f t="shared" ref="O16" si="1">H16/D16*100</f>
        <v>52.143154390345401</v>
      </c>
      <c r="P16" s="42"/>
      <c r="Q16" s="42"/>
    </row>
    <row r="17" spans="1:17">
      <c r="B17" s="256" t="s">
        <v>51</v>
      </c>
      <c r="C17" s="257"/>
      <c r="D17" s="76">
        <v>21163</v>
      </c>
      <c r="E17" s="64" t="s">
        <v>169</v>
      </c>
      <c r="F17" s="76">
        <v>8722</v>
      </c>
      <c r="G17" s="64" t="s">
        <v>169</v>
      </c>
      <c r="H17" s="76">
        <v>12441</v>
      </c>
      <c r="I17" s="64" t="s">
        <v>169</v>
      </c>
      <c r="J17" s="64"/>
      <c r="K17" s="65">
        <f t="shared" ref="K17:K22" si="2">M17+O17</f>
        <v>100</v>
      </c>
      <c r="L17" s="58"/>
      <c r="M17" s="58">
        <f t="shared" ref="M17:M22" si="3">F17/D17*100</f>
        <v>41.213438548409961</v>
      </c>
      <c r="N17" s="22"/>
      <c r="O17" s="58">
        <f t="shared" ref="O17:O22" si="4">H17/D17*100</f>
        <v>58.786561451590039</v>
      </c>
      <c r="P17" s="42"/>
      <c r="Q17" s="42"/>
    </row>
    <row r="18" spans="1:17">
      <c r="B18" s="256" t="s">
        <v>140</v>
      </c>
      <c r="C18" s="257"/>
      <c r="D18" s="76">
        <v>1131</v>
      </c>
      <c r="E18" s="64"/>
      <c r="F18" s="76">
        <v>360</v>
      </c>
      <c r="G18" s="64" t="s">
        <v>74</v>
      </c>
      <c r="H18" s="76">
        <v>771</v>
      </c>
      <c r="I18" s="64" t="s">
        <v>74</v>
      </c>
      <c r="J18" s="64"/>
      <c r="K18" s="65">
        <f t="shared" si="2"/>
        <v>100</v>
      </c>
      <c r="L18" s="58"/>
      <c r="M18" s="58">
        <f t="shared" si="3"/>
        <v>31.830238726790448</v>
      </c>
      <c r="N18" s="22"/>
      <c r="O18" s="58">
        <f t="shared" si="4"/>
        <v>68.169761273209545</v>
      </c>
      <c r="P18" s="42"/>
      <c r="Q18" s="42"/>
    </row>
    <row r="19" spans="1:17">
      <c r="B19" s="257" t="s">
        <v>52</v>
      </c>
      <c r="C19" s="257"/>
      <c r="D19" s="76">
        <v>12540</v>
      </c>
      <c r="E19" s="64" t="s">
        <v>169</v>
      </c>
      <c r="F19" s="76">
        <v>3660</v>
      </c>
      <c r="G19" s="64" t="s">
        <v>169</v>
      </c>
      <c r="H19" s="76">
        <v>8880</v>
      </c>
      <c r="I19" s="64" t="s">
        <v>169</v>
      </c>
      <c r="J19" s="64"/>
      <c r="K19" s="65">
        <f t="shared" si="2"/>
        <v>100.00000000000001</v>
      </c>
      <c r="L19" s="58"/>
      <c r="M19" s="58">
        <f t="shared" si="3"/>
        <v>29.186602870813399</v>
      </c>
      <c r="N19" s="22"/>
      <c r="O19" s="58">
        <f t="shared" si="4"/>
        <v>70.813397129186612</v>
      </c>
      <c r="P19" s="42"/>
      <c r="Q19" s="42"/>
    </row>
    <row r="20" spans="1:17">
      <c r="B20" s="194" t="s">
        <v>174</v>
      </c>
      <c r="C20" s="113"/>
      <c r="D20" s="76">
        <v>510</v>
      </c>
      <c r="E20" s="64" t="s">
        <v>169</v>
      </c>
      <c r="F20" s="76">
        <v>510</v>
      </c>
      <c r="G20" s="64" t="s">
        <v>169</v>
      </c>
      <c r="H20" s="76">
        <v>0</v>
      </c>
      <c r="I20" s="64" t="s">
        <v>74</v>
      </c>
      <c r="J20" s="64"/>
      <c r="K20" s="65">
        <f t="shared" si="2"/>
        <v>100</v>
      </c>
      <c r="L20" s="58"/>
      <c r="M20" s="58">
        <f t="shared" si="3"/>
        <v>100</v>
      </c>
      <c r="N20" s="22"/>
      <c r="O20" s="58">
        <f t="shared" si="4"/>
        <v>0</v>
      </c>
      <c r="P20" s="42"/>
      <c r="Q20" s="42"/>
    </row>
    <row r="21" spans="1:17">
      <c r="B21" s="256" t="s">
        <v>136</v>
      </c>
      <c r="C21" s="257"/>
      <c r="D21" s="76">
        <v>6479</v>
      </c>
      <c r="E21" s="64" t="s">
        <v>169</v>
      </c>
      <c r="F21" s="76">
        <v>3854</v>
      </c>
      <c r="G21" s="64" t="s">
        <v>169</v>
      </c>
      <c r="H21" s="76">
        <v>2625</v>
      </c>
      <c r="I21" s="64" t="s">
        <v>169</v>
      </c>
      <c r="J21" s="64"/>
      <c r="K21" s="65">
        <f t="shared" si="2"/>
        <v>100</v>
      </c>
      <c r="L21" s="58"/>
      <c r="M21" s="58">
        <f t="shared" si="3"/>
        <v>59.484488346967126</v>
      </c>
      <c r="N21" s="22"/>
      <c r="O21" s="58">
        <f t="shared" si="4"/>
        <v>40.515511653032874</v>
      </c>
      <c r="P21" s="42"/>
      <c r="Q21" s="42"/>
    </row>
    <row r="22" spans="1:17">
      <c r="B22" s="256" t="s">
        <v>137</v>
      </c>
      <c r="C22" s="257"/>
      <c r="D22" s="76">
        <v>26103</v>
      </c>
      <c r="E22" s="64" t="s">
        <v>169</v>
      </c>
      <c r="F22" s="76">
        <v>15667</v>
      </c>
      <c r="G22" s="64" t="s">
        <v>169</v>
      </c>
      <c r="H22" s="76">
        <v>10436</v>
      </c>
      <c r="I22" s="64" t="s">
        <v>169</v>
      </c>
      <c r="J22" s="64"/>
      <c r="K22" s="65">
        <f t="shared" si="2"/>
        <v>100</v>
      </c>
      <c r="L22" s="58"/>
      <c r="M22" s="58">
        <f t="shared" si="3"/>
        <v>60.019921081867992</v>
      </c>
      <c r="N22" s="22"/>
      <c r="O22" s="58">
        <f t="shared" si="4"/>
        <v>39.980078918132016</v>
      </c>
      <c r="P22" s="42"/>
      <c r="Q22" s="42"/>
    </row>
    <row r="23" spans="1:17">
      <c r="B23" s="257" t="s">
        <v>29</v>
      </c>
      <c r="C23" s="257"/>
      <c r="D23" s="76">
        <v>3141</v>
      </c>
      <c r="E23" s="64"/>
      <c r="F23" s="76">
        <v>619</v>
      </c>
      <c r="G23" s="64"/>
      <c r="H23" s="76">
        <v>2522</v>
      </c>
      <c r="I23" s="64" t="s">
        <v>74</v>
      </c>
      <c r="J23" s="64"/>
      <c r="K23" s="110" t="s">
        <v>172</v>
      </c>
      <c r="L23" s="42"/>
      <c r="M23" s="137" t="s">
        <v>172</v>
      </c>
      <c r="N23" s="42"/>
      <c r="O23" s="137" t="s">
        <v>172</v>
      </c>
      <c r="P23" s="42"/>
      <c r="Q23" s="42"/>
    </row>
    <row r="24" spans="1:17" ht="6.95" customHeight="1">
      <c r="B24" s="113"/>
      <c r="C24" s="113"/>
      <c r="D24" s="76"/>
      <c r="E24" s="64"/>
      <c r="F24" s="76"/>
      <c r="G24" s="64"/>
      <c r="H24" s="76"/>
      <c r="I24" s="64"/>
      <c r="J24" s="64"/>
      <c r="K24" s="65"/>
      <c r="L24" s="42"/>
      <c r="M24" s="58"/>
      <c r="N24" s="42"/>
      <c r="O24" s="58"/>
      <c r="P24" s="42"/>
      <c r="Q24" s="42"/>
    </row>
    <row r="25" spans="1:17" s="8" customFormat="1">
      <c r="A25" s="234" t="s">
        <v>53</v>
      </c>
      <c r="B25" s="234"/>
      <c r="C25" s="234"/>
      <c r="D25" s="64">
        <v>75872</v>
      </c>
      <c r="E25" s="64"/>
      <c r="F25" s="64">
        <v>35691</v>
      </c>
      <c r="G25" s="64"/>
      <c r="H25" s="64">
        <v>40182</v>
      </c>
      <c r="I25" s="64"/>
      <c r="J25" s="64"/>
      <c r="K25" s="67">
        <f>M25+O25</f>
        <v>100.00131800927879</v>
      </c>
      <c r="L25" s="47"/>
      <c r="M25" s="47">
        <f>F25/D25*100</f>
        <v>47.041069169126956</v>
      </c>
      <c r="N25" s="21"/>
      <c r="O25" s="47">
        <f>H25/D25*100</f>
        <v>52.960248840151834</v>
      </c>
      <c r="P25" s="42"/>
      <c r="Q25" s="42"/>
    </row>
    <row r="26" spans="1:17">
      <c r="B26" s="256" t="s">
        <v>54</v>
      </c>
      <c r="C26" s="257"/>
      <c r="D26" s="76">
        <v>22349</v>
      </c>
      <c r="E26" s="64"/>
      <c r="F26" s="76">
        <v>3160</v>
      </c>
      <c r="G26" s="64"/>
      <c r="H26" s="76">
        <v>19189</v>
      </c>
      <c r="I26" s="64" t="s">
        <v>169</v>
      </c>
      <c r="J26" s="64"/>
      <c r="K26" s="65">
        <f t="shared" ref="K26:K29" si="5">M26+O26</f>
        <v>100</v>
      </c>
      <c r="L26" s="58"/>
      <c r="M26" s="58">
        <f t="shared" ref="M26:M29" si="6">F26/D26*100</f>
        <v>14.139335093292765</v>
      </c>
      <c r="N26" s="22"/>
      <c r="O26" s="58">
        <f t="shared" ref="O26:O29" si="7">H26/D26*100</f>
        <v>85.860664906707242</v>
      </c>
      <c r="P26" s="42"/>
      <c r="Q26" s="42"/>
    </row>
    <row r="27" spans="1:17">
      <c r="B27" s="256" t="s">
        <v>55</v>
      </c>
      <c r="C27" s="257"/>
      <c r="D27" s="76">
        <v>4762</v>
      </c>
      <c r="E27" s="64" t="s">
        <v>74</v>
      </c>
      <c r="F27" s="76">
        <v>4155</v>
      </c>
      <c r="G27" s="64" t="s">
        <v>74</v>
      </c>
      <c r="H27" s="76">
        <v>607</v>
      </c>
      <c r="I27" s="64" t="s">
        <v>74</v>
      </c>
      <c r="J27" s="64"/>
      <c r="K27" s="65">
        <f t="shared" si="5"/>
        <v>100</v>
      </c>
      <c r="L27" s="58"/>
      <c r="M27" s="58">
        <f t="shared" si="6"/>
        <v>87.253254934901307</v>
      </c>
      <c r="N27" s="22"/>
      <c r="O27" s="58">
        <f t="shared" si="7"/>
        <v>12.746745065098697</v>
      </c>
      <c r="P27" s="42"/>
      <c r="Q27" s="42"/>
    </row>
    <row r="28" spans="1:17">
      <c r="B28" s="256" t="s">
        <v>56</v>
      </c>
      <c r="C28" s="257"/>
      <c r="D28" s="76">
        <v>2565</v>
      </c>
      <c r="E28" s="64"/>
      <c r="F28" s="76">
        <v>2268</v>
      </c>
      <c r="G28" s="64"/>
      <c r="H28" s="76">
        <v>297</v>
      </c>
      <c r="I28" s="64" t="s">
        <v>74</v>
      </c>
      <c r="J28" s="64"/>
      <c r="K28" s="65">
        <f t="shared" si="5"/>
        <v>100</v>
      </c>
      <c r="L28" s="58"/>
      <c r="M28" s="58">
        <f t="shared" si="6"/>
        <v>88.421052631578945</v>
      </c>
      <c r="N28" s="22"/>
      <c r="O28" s="58">
        <f t="shared" si="7"/>
        <v>11.578947368421053</v>
      </c>
      <c r="P28" s="42"/>
      <c r="Q28" s="42"/>
    </row>
    <row r="29" spans="1:17">
      <c r="B29" s="256" t="s">
        <v>134</v>
      </c>
      <c r="C29" s="257"/>
      <c r="D29" s="76">
        <v>31696</v>
      </c>
      <c r="E29" s="64"/>
      <c r="F29" s="76">
        <v>23515</v>
      </c>
      <c r="G29" s="64"/>
      <c r="H29" s="76">
        <v>8181</v>
      </c>
      <c r="I29" s="64" t="s">
        <v>169</v>
      </c>
      <c r="J29" s="64"/>
      <c r="K29" s="65">
        <f t="shared" si="5"/>
        <v>100</v>
      </c>
      <c r="L29" s="58"/>
      <c r="M29" s="58">
        <f t="shared" si="6"/>
        <v>74.189172135285204</v>
      </c>
      <c r="N29" s="22"/>
      <c r="O29" s="58">
        <f t="shared" si="7"/>
        <v>25.810827864714792</v>
      </c>
      <c r="P29" s="42"/>
      <c r="Q29" s="42"/>
    </row>
    <row r="30" spans="1:17">
      <c r="B30" s="256" t="s">
        <v>29</v>
      </c>
      <c r="C30" s="257"/>
      <c r="D30" s="76">
        <v>14501</v>
      </c>
      <c r="E30" s="64"/>
      <c r="F30" s="76">
        <v>2593</v>
      </c>
      <c r="G30" s="64" t="s">
        <v>74</v>
      </c>
      <c r="H30" s="76">
        <v>11908</v>
      </c>
      <c r="I30" s="64" t="s">
        <v>169</v>
      </c>
      <c r="J30" s="64"/>
      <c r="K30" s="110" t="s">
        <v>172</v>
      </c>
      <c r="L30" s="42"/>
      <c r="M30" s="137" t="s">
        <v>172</v>
      </c>
      <c r="N30" s="42"/>
      <c r="O30" s="137" t="s">
        <v>172</v>
      </c>
      <c r="P30" s="42"/>
      <c r="Q30" s="42"/>
    </row>
    <row r="31" spans="1:17" ht="6.95" customHeight="1">
      <c r="B31" s="113"/>
      <c r="C31" s="113"/>
      <c r="D31" s="76"/>
      <c r="E31" s="64"/>
      <c r="F31" s="76"/>
      <c r="G31" s="64"/>
      <c r="H31" s="76"/>
      <c r="I31" s="64" t="s">
        <v>169</v>
      </c>
      <c r="J31" s="64"/>
      <c r="K31" s="65"/>
      <c r="L31" s="42"/>
      <c r="M31" s="58"/>
      <c r="N31" s="42"/>
      <c r="O31" s="58"/>
      <c r="P31" s="42"/>
      <c r="Q31" s="42"/>
    </row>
    <row r="32" spans="1:17" s="8" customFormat="1" ht="25.5" customHeight="1">
      <c r="A32" s="258" t="s">
        <v>130</v>
      </c>
      <c r="B32" s="258"/>
      <c r="C32" s="258"/>
      <c r="D32" s="64">
        <v>75872</v>
      </c>
      <c r="E32" s="64"/>
      <c r="F32" s="64">
        <v>35691</v>
      </c>
      <c r="G32" s="64"/>
      <c r="H32" s="64">
        <v>40181</v>
      </c>
      <c r="I32" s="64"/>
      <c r="J32" s="64"/>
      <c r="K32" s="67">
        <f>M32+O32</f>
        <v>100</v>
      </c>
      <c r="L32" s="47"/>
      <c r="M32" s="47">
        <f>F32/D32*100</f>
        <v>47.041069169126956</v>
      </c>
      <c r="N32" s="21"/>
      <c r="O32" s="47">
        <f>H32/D32*100</f>
        <v>52.958930830873051</v>
      </c>
      <c r="P32" s="42"/>
      <c r="Q32" s="42"/>
    </row>
    <row r="33" spans="1:17">
      <c r="B33" s="256" t="s">
        <v>57</v>
      </c>
      <c r="C33" s="257"/>
      <c r="D33" s="76">
        <v>16220</v>
      </c>
      <c r="E33" s="64"/>
      <c r="F33" s="76">
        <v>10796</v>
      </c>
      <c r="G33" s="64"/>
      <c r="H33" s="76">
        <v>5424</v>
      </c>
      <c r="I33" s="64"/>
      <c r="J33" s="64"/>
      <c r="K33" s="65">
        <f t="shared" ref="K33:K34" si="8">M33+O33</f>
        <v>99.999999999999986</v>
      </c>
      <c r="L33" s="58"/>
      <c r="M33" s="58">
        <f t="shared" ref="M33:M34" si="9">F33/D33*100</f>
        <v>66.55980271270036</v>
      </c>
      <c r="N33" s="22"/>
      <c r="O33" s="58">
        <f t="shared" ref="O33:O34" si="10">H33/D33*100</f>
        <v>33.440197287299625</v>
      </c>
      <c r="P33" s="42"/>
      <c r="Q33" s="42"/>
    </row>
    <row r="34" spans="1:17">
      <c r="B34" s="257" t="s">
        <v>58</v>
      </c>
      <c r="C34" s="257"/>
      <c r="D34" s="76">
        <v>53391</v>
      </c>
      <c r="E34" s="64"/>
      <c r="F34" s="76">
        <v>22196</v>
      </c>
      <c r="G34" s="64"/>
      <c r="H34" s="76">
        <v>31195</v>
      </c>
      <c r="I34" s="64"/>
      <c r="J34" s="64"/>
      <c r="K34" s="65">
        <f t="shared" si="8"/>
        <v>100</v>
      </c>
      <c r="L34" s="58"/>
      <c r="M34" s="58">
        <f t="shared" si="9"/>
        <v>41.572549680657787</v>
      </c>
      <c r="N34" s="22"/>
      <c r="O34" s="58">
        <f t="shared" si="10"/>
        <v>58.427450319342213</v>
      </c>
      <c r="P34" s="42"/>
      <c r="Q34" s="42"/>
    </row>
    <row r="35" spans="1:17">
      <c r="B35" s="257" t="s">
        <v>29</v>
      </c>
      <c r="C35" s="257"/>
      <c r="D35" s="76">
        <v>6261</v>
      </c>
      <c r="E35" s="64" t="s">
        <v>74</v>
      </c>
      <c r="F35" s="76">
        <v>2699</v>
      </c>
      <c r="G35" s="64" t="s">
        <v>74</v>
      </c>
      <c r="H35" s="76">
        <v>3562</v>
      </c>
      <c r="I35" s="64" t="s">
        <v>74</v>
      </c>
      <c r="J35" s="64"/>
      <c r="K35" s="110" t="s">
        <v>172</v>
      </c>
      <c r="L35" s="42"/>
      <c r="M35" s="137" t="s">
        <v>172</v>
      </c>
      <c r="N35" s="42"/>
      <c r="O35" s="137" t="s">
        <v>172</v>
      </c>
      <c r="P35" s="42"/>
      <c r="Q35" s="42"/>
    </row>
    <row r="36" spans="1:17" ht="6.95" customHeight="1">
      <c r="B36" s="113"/>
      <c r="C36" s="113"/>
      <c r="D36" s="76"/>
      <c r="E36" s="64"/>
      <c r="F36" s="76"/>
      <c r="G36" s="64"/>
      <c r="H36" s="76"/>
      <c r="I36" s="64"/>
      <c r="J36" s="64"/>
      <c r="K36" s="65"/>
      <c r="L36" s="42"/>
      <c r="M36" s="58"/>
      <c r="N36" s="42"/>
      <c r="O36" s="58"/>
      <c r="P36" s="42"/>
      <c r="Q36" s="42"/>
    </row>
    <row r="37" spans="1:17" s="8" customFormat="1">
      <c r="A37" s="234" t="s">
        <v>59</v>
      </c>
      <c r="B37" s="234"/>
      <c r="C37" s="234"/>
      <c r="D37" s="64">
        <v>75872</v>
      </c>
      <c r="E37" s="64"/>
      <c r="F37" s="64">
        <v>34911</v>
      </c>
      <c r="G37" s="64"/>
      <c r="H37" s="64">
        <v>37970</v>
      </c>
      <c r="I37" s="64"/>
      <c r="J37" s="64"/>
      <c r="K37" s="67">
        <f>M37+O37</f>
        <v>96.057834247153096</v>
      </c>
      <c r="L37" s="47"/>
      <c r="M37" s="47">
        <f>F37/D37*100</f>
        <v>46.013021931674395</v>
      </c>
      <c r="N37" s="21"/>
      <c r="O37" s="47">
        <f>H37/D37*100</f>
        <v>50.044812315478701</v>
      </c>
      <c r="P37" s="42"/>
      <c r="Q37" s="42"/>
    </row>
    <row r="38" spans="1:17">
      <c r="B38" s="256" t="s">
        <v>60</v>
      </c>
      <c r="C38" s="257"/>
      <c r="D38" s="76">
        <v>47059</v>
      </c>
      <c r="E38" s="64"/>
      <c r="F38" s="76">
        <v>11581</v>
      </c>
      <c r="G38" s="64"/>
      <c r="H38" s="76">
        <v>35478</v>
      </c>
      <c r="I38" s="64"/>
      <c r="J38" s="64"/>
      <c r="K38" s="65">
        <f t="shared" ref="K38" si="11">M38+O38</f>
        <v>100</v>
      </c>
      <c r="L38" s="58"/>
      <c r="M38" s="58">
        <f t="shared" ref="M38" si="12">F38/D38*100</f>
        <v>24.609532714252321</v>
      </c>
      <c r="N38" s="22"/>
      <c r="O38" s="58">
        <f t="shared" ref="O38" si="13">H38/D38*100</f>
        <v>75.390467285747675</v>
      </c>
      <c r="P38" s="42"/>
      <c r="Q38" s="42"/>
    </row>
    <row r="39" spans="1:17">
      <c r="B39" s="257" t="s">
        <v>61</v>
      </c>
      <c r="C39" s="257"/>
      <c r="D39" s="76">
        <v>25822</v>
      </c>
      <c r="E39" s="64"/>
      <c r="F39" s="63">
        <v>23330</v>
      </c>
      <c r="G39" s="64"/>
      <c r="H39" s="76">
        <v>2492</v>
      </c>
      <c r="I39" s="64"/>
      <c r="J39" s="64"/>
      <c r="K39" s="65">
        <f t="shared" ref="K39" si="14">M39+O39</f>
        <v>100</v>
      </c>
      <c r="L39" s="58"/>
      <c r="M39" s="58">
        <f t="shared" ref="M39" si="15">F39/D39*100</f>
        <v>90.349314537990864</v>
      </c>
      <c r="N39" s="22"/>
      <c r="O39" s="58">
        <f t="shared" ref="O39" si="16">H39/D39*100</f>
        <v>9.6506854620091396</v>
      </c>
      <c r="P39" s="42"/>
      <c r="Q39" s="42"/>
    </row>
    <row r="40" spans="1:17">
      <c r="B40" s="257" t="s">
        <v>29</v>
      </c>
      <c r="C40" s="257"/>
      <c r="D40" s="76"/>
      <c r="E40" s="64"/>
      <c r="F40" s="63"/>
      <c r="G40" s="64"/>
      <c r="H40" s="76"/>
      <c r="I40" s="64" t="s">
        <v>74</v>
      </c>
      <c r="J40" s="64"/>
      <c r="K40" s="110" t="s">
        <v>172</v>
      </c>
      <c r="L40" s="42"/>
      <c r="M40" s="137" t="s">
        <v>172</v>
      </c>
      <c r="N40" s="42"/>
      <c r="O40" s="137" t="s">
        <v>172</v>
      </c>
      <c r="P40" s="42"/>
      <c r="Q40" s="42"/>
    </row>
    <row r="41" spans="1:17" ht="6.95" customHeight="1">
      <c r="B41" s="113"/>
      <c r="C41" s="113"/>
      <c r="D41" s="76"/>
      <c r="E41" s="64"/>
      <c r="F41" s="76"/>
      <c r="G41" s="64"/>
      <c r="H41" s="76"/>
      <c r="I41" s="64"/>
      <c r="J41" s="64"/>
      <c r="K41" s="65"/>
      <c r="L41" s="42"/>
      <c r="M41" s="58"/>
      <c r="N41" s="42"/>
      <c r="O41" s="58"/>
      <c r="P41" s="42"/>
      <c r="Q41" s="42"/>
    </row>
    <row r="42" spans="1:17" s="8" customFormat="1" ht="25.5" customHeight="1">
      <c r="A42" s="258" t="s">
        <v>143</v>
      </c>
      <c r="B42" s="258"/>
      <c r="C42" s="258"/>
      <c r="D42" s="64">
        <v>75872</v>
      </c>
      <c r="E42" s="64"/>
      <c r="F42" s="64">
        <v>35691</v>
      </c>
      <c r="G42" s="64"/>
      <c r="H42" s="64">
        <v>40181</v>
      </c>
      <c r="I42" s="64"/>
      <c r="J42" s="64"/>
      <c r="K42" s="67">
        <f>M42+O42</f>
        <v>100</v>
      </c>
      <c r="L42" s="47"/>
      <c r="M42" s="47">
        <f>F42/D42*100</f>
        <v>47.041069169126956</v>
      </c>
      <c r="N42" s="21"/>
      <c r="O42" s="47">
        <f>H42/D42*100</f>
        <v>52.958930830873051</v>
      </c>
      <c r="P42" s="42"/>
      <c r="Q42" s="42"/>
    </row>
    <row r="43" spans="1:17">
      <c r="B43" s="257" t="s">
        <v>144</v>
      </c>
      <c r="C43" s="257"/>
      <c r="D43" s="76">
        <v>7627</v>
      </c>
      <c r="E43" s="64"/>
      <c r="F43" s="76">
        <v>6922</v>
      </c>
      <c r="G43" s="64"/>
      <c r="H43" s="76">
        <v>705</v>
      </c>
      <c r="I43" s="64" t="s">
        <v>74</v>
      </c>
      <c r="J43" s="64"/>
      <c r="K43" s="65">
        <f t="shared" ref="K43:K44" si="17">M43+O43</f>
        <v>100</v>
      </c>
      <c r="L43" s="58"/>
      <c r="M43" s="58">
        <f t="shared" ref="M43:M44" si="18">F43/D43*100</f>
        <v>90.756522879244784</v>
      </c>
      <c r="N43" s="22"/>
      <c r="O43" s="58">
        <f t="shared" ref="O43:O44" si="19">H43/D43*100</f>
        <v>9.2434771207552107</v>
      </c>
      <c r="P43" s="42"/>
      <c r="Q43" s="42"/>
    </row>
    <row r="44" spans="1:17">
      <c r="B44" s="257" t="s">
        <v>145</v>
      </c>
      <c r="C44" s="257"/>
      <c r="D44" s="76">
        <v>64823</v>
      </c>
      <c r="E44" s="64"/>
      <c r="F44" s="76">
        <v>27564</v>
      </c>
      <c r="G44" s="64"/>
      <c r="H44" s="76">
        <v>37259</v>
      </c>
      <c r="I44" s="64"/>
      <c r="J44" s="64"/>
      <c r="K44" s="65">
        <f t="shared" si="17"/>
        <v>100</v>
      </c>
      <c r="L44" s="58"/>
      <c r="M44" s="58">
        <f t="shared" si="18"/>
        <v>42.521944371596504</v>
      </c>
      <c r="N44" s="22"/>
      <c r="O44" s="58">
        <f t="shared" si="19"/>
        <v>57.478055628403503</v>
      </c>
      <c r="P44" s="42"/>
      <c r="Q44" s="42"/>
    </row>
    <row r="45" spans="1:17">
      <c r="B45" s="257" t="s">
        <v>29</v>
      </c>
      <c r="C45" s="257"/>
      <c r="D45" s="76">
        <v>3422</v>
      </c>
      <c r="E45" s="64" t="s">
        <v>74</v>
      </c>
      <c r="F45" s="76">
        <v>1205</v>
      </c>
      <c r="G45" s="64" t="s">
        <v>74</v>
      </c>
      <c r="H45" s="76">
        <v>2217</v>
      </c>
      <c r="I45" s="64" t="s">
        <v>74</v>
      </c>
      <c r="J45" s="64"/>
      <c r="K45" s="110" t="s">
        <v>172</v>
      </c>
      <c r="L45" s="42"/>
      <c r="M45" s="137" t="s">
        <v>172</v>
      </c>
      <c r="N45" s="42"/>
      <c r="O45" s="137" t="s">
        <v>172</v>
      </c>
      <c r="P45" s="42"/>
      <c r="Q45" s="42"/>
    </row>
    <row r="46" spans="1:17" ht="6.95" customHeight="1">
      <c r="B46" s="113"/>
      <c r="C46" s="113"/>
      <c r="D46" s="76"/>
      <c r="E46" s="64"/>
      <c r="F46" s="76"/>
      <c r="G46" s="64"/>
      <c r="H46" s="76"/>
      <c r="I46" s="64"/>
      <c r="J46" s="64"/>
      <c r="K46" s="65"/>
      <c r="L46" s="42"/>
      <c r="M46" s="58"/>
      <c r="N46" s="42"/>
      <c r="O46" s="58"/>
      <c r="P46" s="42"/>
      <c r="Q46" s="42"/>
    </row>
    <row r="47" spans="1:17" s="8" customFormat="1">
      <c r="A47" s="234" t="s">
        <v>62</v>
      </c>
      <c r="B47" s="234"/>
      <c r="C47" s="234"/>
      <c r="D47" s="64">
        <v>75873</v>
      </c>
      <c r="E47" s="64"/>
      <c r="F47" s="64">
        <v>35692</v>
      </c>
      <c r="G47" s="64"/>
      <c r="H47" s="64">
        <v>40181</v>
      </c>
      <c r="I47" s="64"/>
      <c r="J47" s="64"/>
      <c r="K47" s="67">
        <f>M47+O47</f>
        <v>100</v>
      </c>
      <c r="L47" s="47"/>
      <c r="M47" s="47">
        <f>F47/D47*100</f>
        <v>47.041767163549615</v>
      </c>
      <c r="N47" s="21"/>
      <c r="O47" s="47">
        <f>H47/D47*100</f>
        <v>52.958232836450378</v>
      </c>
      <c r="P47" s="42"/>
      <c r="Q47" s="42"/>
    </row>
    <row r="48" spans="1:17">
      <c r="B48" s="257" t="s">
        <v>60</v>
      </c>
      <c r="C48" s="257"/>
      <c r="D48" s="76">
        <v>16255</v>
      </c>
      <c r="E48" s="64"/>
      <c r="F48" s="76">
        <v>9167</v>
      </c>
      <c r="G48" s="64"/>
      <c r="H48" s="76">
        <v>7088</v>
      </c>
      <c r="I48" s="64"/>
      <c r="J48" s="64"/>
      <c r="K48" s="65">
        <f t="shared" ref="K48" si="20">M48+O48</f>
        <v>100</v>
      </c>
      <c r="L48" s="58"/>
      <c r="M48" s="58">
        <f>F48/D48*100</f>
        <v>56.394955398338972</v>
      </c>
      <c r="N48" s="22"/>
      <c r="O48" s="58">
        <f>H48/D48*100</f>
        <v>43.605044601661028</v>
      </c>
      <c r="P48" s="42"/>
      <c r="Q48" s="42"/>
    </row>
    <row r="49" spans="1:17">
      <c r="B49" s="257" t="s">
        <v>61</v>
      </c>
      <c r="C49" s="257"/>
      <c r="D49" s="76">
        <v>56459</v>
      </c>
      <c r="E49" s="64"/>
      <c r="F49" s="76">
        <v>25745</v>
      </c>
      <c r="G49" s="64"/>
      <c r="H49" s="76">
        <v>30714</v>
      </c>
      <c r="I49" s="64"/>
      <c r="J49" s="64"/>
      <c r="K49" s="65">
        <f>M49+O49</f>
        <v>100</v>
      </c>
      <c r="L49" s="58"/>
      <c r="M49" s="58">
        <f>F49/D49*100</f>
        <v>45.599461556173502</v>
      </c>
      <c r="N49" s="22"/>
      <c r="O49" s="58">
        <f t="shared" ref="O49" si="21">H49/D49*100</f>
        <v>54.400538443826498</v>
      </c>
      <c r="P49" s="42"/>
      <c r="Q49" s="42"/>
    </row>
    <row r="50" spans="1:17">
      <c r="B50" s="257" t="s">
        <v>29</v>
      </c>
      <c r="C50" s="257"/>
      <c r="D50" s="76">
        <v>3159</v>
      </c>
      <c r="E50" s="64" t="s">
        <v>74</v>
      </c>
      <c r="F50" s="63">
        <v>780</v>
      </c>
      <c r="G50" s="64" t="s">
        <v>74</v>
      </c>
      <c r="H50" s="76">
        <v>2379</v>
      </c>
      <c r="I50" s="64" t="s">
        <v>74</v>
      </c>
      <c r="J50" s="64"/>
      <c r="K50" s="110" t="s">
        <v>172</v>
      </c>
      <c r="L50" s="42"/>
      <c r="M50" s="137" t="s">
        <v>172</v>
      </c>
      <c r="N50" s="42"/>
      <c r="O50" s="137" t="s">
        <v>172</v>
      </c>
      <c r="P50" s="42"/>
      <c r="Q50" s="42"/>
    </row>
    <row r="51" spans="1:17" ht="6" customHeight="1" thickBo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2"/>
      <c r="M51" s="2"/>
      <c r="N51" s="2"/>
      <c r="O51" s="2"/>
      <c r="P51" s="2"/>
      <c r="Q51" s="7"/>
    </row>
    <row r="52" spans="1:17" s="9" customFormat="1" ht="6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</row>
    <row r="53" spans="1:17" s="9" customFormat="1" ht="11.25">
      <c r="A53" s="83" t="s">
        <v>42</v>
      </c>
      <c r="B53" s="84">
        <v>1</v>
      </c>
      <c r="C53" s="204" t="s">
        <v>168</v>
      </c>
      <c r="D53" s="204"/>
      <c r="E53" s="204"/>
      <c r="F53" s="204"/>
      <c r="G53" s="204"/>
      <c r="H53" s="204"/>
      <c r="I53" s="204"/>
      <c r="J53" s="204"/>
      <c r="K53" s="204"/>
      <c r="L53" s="204"/>
      <c r="M53" s="204"/>
      <c r="N53" s="204"/>
      <c r="O53" s="204"/>
      <c r="P53" s="204"/>
      <c r="Q53" s="31"/>
    </row>
    <row r="54" spans="1:17" s="9" customFormat="1" ht="11.25">
      <c r="A54" s="82"/>
      <c r="B54" s="86" t="s">
        <v>74</v>
      </c>
      <c r="C54" s="204" t="s">
        <v>161</v>
      </c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4"/>
      <c r="P54" s="204"/>
      <c r="Q54" s="31"/>
    </row>
    <row r="55" spans="1:17" s="9" customFormat="1" ht="11.25">
      <c r="A55" s="82"/>
      <c r="B55" s="86" t="s">
        <v>172</v>
      </c>
      <c r="C55" s="204" t="s">
        <v>173</v>
      </c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</row>
  </sheetData>
  <mergeCells count="47">
    <mergeCell ref="A6:C12"/>
    <mergeCell ref="D6:I6"/>
    <mergeCell ref="K6:P6"/>
    <mergeCell ref="A15:C15"/>
    <mergeCell ref="B28:C28"/>
    <mergeCell ref="A37:C37"/>
    <mergeCell ref="B30:C30"/>
    <mergeCell ref="B38:C38"/>
    <mergeCell ref="B45:C45"/>
    <mergeCell ref="B34:C34"/>
    <mergeCell ref="B35:C35"/>
    <mergeCell ref="B40:C40"/>
    <mergeCell ref="A32:C32"/>
    <mergeCell ref="B39:C39"/>
    <mergeCell ref="B44:C44"/>
    <mergeCell ref="C54:P54"/>
    <mergeCell ref="A1:P1"/>
    <mergeCell ref="D9:E12"/>
    <mergeCell ref="F12:G12"/>
    <mergeCell ref="H12:I12"/>
    <mergeCell ref="F9:I9"/>
    <mergeCell ref="K9:L12"/>
    <mergeCell ref="M9:P9"/>
    <mergeCell ref="M12:N12"/>
    <mergeCell ref="O12:P12"/>
    <mergeCell ref="A2:P2"/>
    <mergeCell ref="B23:C23"/>
    <mergeCell ref="B22:C22"/>
    <mergeCell ref="B21:C21"/>
    <mergeCell ref="B17:C17"/>
    <mergeCell ref="B29:C29"/>
    <mergeCell ref="C55:P55"/>
    <mergeCell ref="A3:P3"/>
    <mergeCell ref="B33:C33"/>
    <mergeCell ref="B16:C16"/>
    <mergeCell ref="B18:C18"/>
    <mergeCell ref="B19:C19"/>
    <mergeCell ref="B26:C26"/>
    <mergeCell ref="B27:C27"/>
    <mergeCell ref="A25:C25"/>
    <mergeCell ref="A42:C42"/>
    <mergeCell ref="B49:C49"/>
    <mergeCell ref="B43:C43"/>
    <mergeCell ref="B48:C48"/>
    <mergeCell ref="C53:P53"/>
    <mergeCell ref="B50:C50"/>
    <mergeCell ref="A47:C47"/>
  </mergeCells>
  <phoneticPr fontId="0" type="noConversion"/>
  <hyperlinks>
    <hyperlink ref="R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5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1"/>
  <sheetViews>
    <sheetView showGridLines="0" zoomScaleNormal="100" workbookViewId="0">
      <selection activeCell="K9" sqref="K9:L12"/>
    </sheetView>
  </sheetViews>
  <sheetFormatPr defaultColWidth="11.42578125" defaultRowHeight="12.75"/>
  <cols>
    <col min="1" max="2" width="5.7109375" style="1" customWidth="1"/>
    <col min="3" max="3" width="22.5703125" style="1" customWidth="1"/>
    <col min="4" max="4" width="11.42578125" style="66" customWidth="1"/>
    <col min="5" max="5" width="1.7109375" style="66" customWidth="1"/>
    <col min="6" max="6" width="14.140625" style="66" bestFit="1" customWidth="1"/>
    <col min="7" max="7" width="2.140625" style="66" customWidth="1"/>
    <col min="8" max="8" width="13.85546875" style="66" bestFit="1" customWidth="1"/>
    <col min="9" max="9" width="2" style="66" customWidth="1"/>
    <col min="10" max="10" width="4.140625" style="66" customWidth="1"/>
    <col min="11" max="11" width="9.140625" style="66" customWidth="1"/>
    <col min="12" max="12" width="2.85546875" style="1" bestFit="1" customWidth="1"/>
    <col min="13" max="13" width="11" style="1" bestFit="1" customWidth="1"/>
    <col min="14" max="14" width="2.85546875" style="1" bestFit="1" customWidth="1"/>
    <col min="15" max="15" width="12.28515625" style="1" customWidth="1"/>
    <col min="16" max="16" width="1.7109375" style="1" customWidth="1"/>
    <col min="17" max="17" width="10.7109375" style="1" customWidth="1"/>
    <col min="18" max="16384" width="11.42578125" style="1"/>
  </cols>
  <sheetData>
    <row r="1" spans="1:18" s="44" customFormat="1" ht="15">
      <c r="A1" s="199" t="s">
        <v>110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R1" s="138" t="s">
        <v>197</v>
      </c>
    </row>
    <row r="2" spans="1:18" s="44" customFormat="1" ht="15">
      <c r="A2" s="199" t="s">
        <v>181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8" s="44" customFormat="1" ht="33" customHeight="1">
      <c r="A3" s="200" t="s">
        <v>219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</row>
    <row r="4" spans="1:18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69"/>
      <c r="K4" s="69"/>
      <c r="L4" s="15"/>
      <c r="M4" s="15"/>
      <c r="N4" s="15"/>
      <c r="O4" s="15"/>
      <c r="P4" s="15"/>
    </row>
    <row r="5" spans="1:18" ht="6" customHeight="1"/>
    <row r="6" spans="1:18" ht="14.25" customHeight="1">
      <c r="A6" s="209" t="s">
        <v>176</v>
      </c>
      <c r="B6" s="210"/>
      <c r="C6" s="210"/>
      <c r="D6" s="211" t="s">
        <v>170</v>
      </c>
      <c r="E6" s="211"/>
      <c r="F6" s="211"/>
      <c r="G6" s="211"/>
      <c r="H6" s="211"/>
      <c r="I6" s="211"/>
      <c r="K6" s="212" t="s">
        <v>171</v>
      </c>
      <c r="L6" s="212"/>
      <c r="M6" s="212"/>
      <c r="N6" s="212"/>
      <c r="O6" s="212"/>
      <c r="P6" s="212"/>
    </row>
    <row r="7" spans="1:18" ht="6.95" customHeight="1">
      <c r="A7" s="210"/>
      <c r="B7" s="210"/>
      <c r="C7" s="210"/>
      <c r="D7" s="154"/>
      <c r="E7" s="154"/>
      <c r="F7" s="154"/>
      <c r="G7" s="154"/>
      <c r="H7" s="154"/>
      <c r="I7" s="154"/>
      <c r="K7" s="154"/>
      <c r="L7" s="51"/>
      <c r="M7" s="51"/>
      <c r="N7" s="51"/>
      <c r="O7" s="51"/>
      <c r="P7" s="51"/>
    </row>
    <row r="8" spans="1:18" ht="6.95" customHeight="1">
      <c r="A8" s="210"/>
      <c r="B8" s="210"/>
      <c r="C8" s="210"/>
      <c r="D8" s="109"/>
      <c r="E8" s="109"/>
      <c r="F8" s="109"/>
      <c r="G8" s="109"/>
      <c r="H8" s="109"/>
      <c r="I8" s="109"/>
      <c r="K8" s="109"/>
      <c r="L8" s="52"/>
      <c r="M8" s="52"/>
      <c r="N8" s="52"/>
      <c r="O8" s="52"/>
      <c r="P8" s="52"/>
    </row>
    <row r="9" spans="1:18" ht="12.75" customHeight="1">
      <c r="A9" s="210"/>
      <c r="B9" s="210"/>
      <c r="C9" s="210"/>
      <c r="D9" s="202" t="s">
        <v>0</v>
      </c>
      <c r="E9" s="202"/>
      <c r="F9" s="203" t="s">
        <v>72</v>
      </c>
      <c r="G9" s="203"/>
      <c r="H9" s="203"/>
      <c r="I9" s="203"/>
      <c r="J9" s="148"/>
      <c r="K9" s="205" t="s">
        <v>0</v>
      </c>
      <c r="L9" s="205"/>
      <c r="M9" s="206" t="s">
        <v>72</v>
      </c>
      <c r="N9" s="206"/>
      <c r="O9" s="206"/>
      <c r="P9" s="206"/>
      <c r="Q9" s="33"/>
    </row>
    <row r="10" spans="1:18" ht="6" customHeight="1">
      <c r="A10" s="210"/>
      <c r="B10" s="210"/>
      <c r="C10" s="210"/>
      <c r="D10" s="202"/>
      <c r="E10" s="202"/>
      <c r="F10" s="140"/>
      <c r="G10" s="140"/>
      <c r="H10" s="140"/>
      <c r="I10" s="140"/>
      <c r="J10" s="156"/>
      <c r="K10" s="205"/>
      <c r="L10" s="205"/>
      <c r="M10" s="4"/>
      <c r="N10" s="4"/>
      <c r="O10" s="4"/>
      <c r="P10" s="4"/>
      <c r="Q10" s="16"/>
    </row>
    <row r="11" spans="1:18" ht="6" customHeight="1">
      <c r="A11" s="210"/>
      <c r="B11" s="210"/>
      <c r="C11" s="210"/>
      <c r="D11" s="202"/>
      <c r="E11" s="202"/>
      <c r="F11" s="147"/>
      <c r="G11" s="147"/>
      <c r="H11" s="147"/>
      <c r="I11" s="147"/>
      <c r="J11" s="147"/>
      <c r="K11" s="205"/>
      <c r="L11" s="205"/>
      <c r="M11" s="3"/>
      <c r="N11" s="3"/>
      <c r="O11" s="3"/>
      <c r="P11" s="3"/>
      <c r="Q11" s="3"/>
    </row>
    <row r="12" spans="1:18" s="5" customFormat="1" ht="25.5" customHeight="1">
      <c r="A12" s="210"/>
      <c r="B12" s="210"/>
      <c r="C12" s="210"/>
      <c r="D12" s="202"/>
      <c r="E12" s="202"/>
      <c r="F12" s="201" t="s">
        <v>127</v>
      </c>
      <c r="G12" s="201"/>
      <c r="H12" s="201" t="s">
        <v>128</v>
      </c>
      <c r="I12" s="201"/>
      <c r="J12" s="145"/>
      <c r="K12" s="205"/>
      <c r="L12" s="205"/>
      <c r="M12" s="207" t="s">
        <v>127</v>
      </c>
      <c r="N12" s="207"/>
      <c r="O12" s="207" t="s">
        <v>128</v>
      </c>
      <c r="P12" s="207"/>
      <c r="Q12" s="38"/>
    </row>
    <row r="13" spans="1:18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74"/>
      <c r="L13" s="6"/>
      <c r="M13" s="6"/>
      <c r="N13" s="6"/>
      <c r="O13" s="6"/>
      <c r="P13" s="6"/>
    </row>
    <row r="14" spans="1:18" ht="6" customHeight="1"/>
    <row r="15" spans="1:18">
      <c r="A15" s="198" t="s">
        <v>95</v>
      </c>
      <c r="B15" s="198"/>
      <c r="C15" s="198"/>
      <c r="D15" s="64">
        <v>430691.29004510876</v>
      </c>
      <c r="E15" s="64" t="s">
        <v>169</v>
      </c>
      <c r="F15" s="64">
        <v>354820</v>
      </c>
      <c r="G15" s="64" t="s">
        <v>169</v>
      </c>
      <c r="H15" s="64">
        <v>75872</v>
      </c>
      <c r="I15" s="64" t="s">
        <v>169</v>
      </c>
      <c r="J15" s="64"/>
      <c r="K15" s="67">
        <f>SUM(K16:K18)</f>
        <v>100.00016484078218</v>
      </c>
      <c r="L15" s="47"/>
      <c r="M15" s="47">
        <f>SUM(M16:M18)</f>
        <v>100</v>
      </c>
      <c r="N15" s="47"/>
      <c r="O15" s="47">
        <f>SUM(O16:O18)</f>
        <v>100</v>
      </c>
      <c r="P15" s="42"/>
      <c r="Q15" s="42"/>
    </row>
    <row r="16" spans="1:18">
      <c r="A16" s="27"/>
      <c r="B16" s="197" t="s">
        <v>96</v>
      </c>
      <c r="C16" s="197"/>
      <c r="D16" s="63">
        <v>150406</v>
      </c>
      <c r="E16" s="64" t="s">
        <v>169</v>
      </c>
      <c r="F16" s="63">
        <v>122657</v>
      </c>
      <c r="G16" s="64" t="s">
        <v>169</v>
      </c>
      <c r="H16" s="63">
        <v>27749</v>
      </c>
      <c r="I16" s="64" t="s">
        <v>169</v>
      </c>
      <c r="J16" s="64"/>
      <c r="K16" s="105">
        <f>D16/D$15*100</f>
        <v>34.921997141908101</v>
      </c>
      <c r="L16" s="93"/>
      <c r="M16" s="93">
        <f>F16/F$15*100</f>
        <v>34.56879544557804</v>
      </c>
      <c r="N16" s="93"/>
      <c r="O16" s="93">
        <f>H16/H$15*100</f>
        <v>36.57343947701392</v>
      </c>
      <c r="P16" s="42"/>
      <c r="Q16" s="28"/>
    </row>
    <row r="17" spans="1:17">
      <c r="A17" s="27"/>
      <c r="B17" s="197" t="s">
        <v>97</v>
      </c>
      <c r="C17" s="197"/>
      <c r="D17" s="63">
        <v>119006</v>
      </c>
      <c r="E17" s="64" t="s">
        <v>169</v>
      </c>
      <c r="F17" s="63">
        <v>91602</v>
      </c>
      <c r="G17" s="64" t="s">
        <v>169</v>
      </c>
      <c r="H17" s="63">
        <v>27404</v>
      </c>
      <c r="I17" s="64" t="s">
        <v>169</v>
      </c>
      <c r="J17" s="64"/>
      <c r="K17" s="105">
        <f>D17/D$15*100</f>
        <v>27.631392310612046</v>
      </c>
      <c r="L17" s="93"/>
      <c r="M17" s="93">
        <f>F17/F$15*100</f>
        <v>25.816470322980667</v>
      </c>
      <c r="N17" s="93"/>
      <c r="O17" s="93">
        <f>H17/H$15*100</f>
        <v>36.118726275832977</v>
      </c>
      <c r="P17" s="42"/>
      <c r="Q17" s="28"/>
    </row>
    <row r="18" spans="1:17">
      <c r="A18" s="27"/>
      <c r="B18" s="197" t="s">
        <v>98</v>
      </c>
      <c r="C18" s="197"/>
      <c r="D18" s="63">
        <v>161280</v>
      </c>
      <c r="E18" s="64" t="s">
        <v>169</v>
      </c>
      <c r="F18" s="63">
        <v>140561</v>
      </c>
      <c r="G18" s="64" t="s">
        <v>169</v>
      </c>
      <c r="H18" s="63">
        <v>20719</v>
      </c>
      <c r="I18" s="64" t="s">
        <v>169</v>
      </c>
      <c r="J18" s="64"/>
      <c r="K18" s="105">
        <f>D18/D$15*100</f>
        <v>37.446775388262026</v>
      </c>
      <c r="L18" s="93"/>
      <c r="M18" s="93">
        <f>F18/F$15*100</f>
        <v>39.614734231441297</v>
      </c>
      <c r="N18" s="93"/>
      <c r="O18" s="93">
        <f>H18/H$15*100</f>
        <v>27.307834247153099</v>
      </c>
      <c r="P18" s="42"/>
      <c r="Q18" s="28"/>
    </row>
    <row r="19" spans="1:17" ht="6.95" customHeight="1">
      <c r="A19" s="27"/>
      <c r="B19" s="32"/>
      <c r="C19" s="32"/>
      <c r="E19" s="64" t="s">
        <v>169</v>
      </c>
      <c r="G19" s="64" t="s">
        <v>169</v>
      </c>
      <c r="I19" s="64" t="s">
        <v>169</v>
      </c>
      <c r="J19" s="64"/>
      <c r="K19" s="107"/>
      <c r="L19" s="42"/>
      <c r="M19" s="46"/>
      <c r="N19" s="42"/>
      <c r="O19" s="94"/>
      <c r="P19" s="42"/>
      <c r="Q19" s="28"/>
    </row>
    <row r="20" spans="1:17">
      <c r="A20" s="198" t="s">
        <v>109</v>
      </c>
      <c r="B20" s="198"/>
      <c r="C20" s="198"/>
      <c r="D20" s="64">
        <v>430691.29004510876</v>
      </c>
      <c r="E20" s="64" t="s">
        <v>169</v>
      </c>
      <c r="F20" s="64">
        <v>354820</v>
      </c>
      <c r="G20" s="64" t="s">
        <v>169</v>
      </c>
      <c r="H20" s="64">
        <v>75872</v>
      </c>
      <c r="I20" s="64" t="s">
        <v>169</v>
      </c>
      <c r="J20" s="64"/>
      <c r="K20" s="67">
        <f>SUM(K21:K24)</f>
        <v>99.999932655914932</v>
      </c>
      <c r="L20" s="47"/>
      <c r="M20" s="47">
        <f>SUM(M21:M24)</f>
        <v>100</v>
      </c>
      <c r="N20" s="47"/>
      <c r="O20" s="47">
        <f>SUM(O21:O24)</f>
        <v>99.998681990721195</v>
      </c>
      <c r="P20" s="42"/>
    </row>
    <row r="21" spans="1:17">
      <c r="A21" s="27"/>
      <c r="B21" s="197" t="s">
        <v>99</v>
      </c>
      <c r="C21" s="197"/>
      <c r="D21" s="63">
        <v>112481</v>
      </c>
      <c r="E21" s="64" t="s">
        <v>169</v>
      </c>
      <c r="F21" s="63">
        <v>91215</v>
      </c>
      <c r="G21" s="64"/>
      <c r="H21" s="63">
        <v>21266</v>
      </c>
      <c r="I21" s="64" t="s">
        <v>169</v>
      </c>
      <c r="J21" s="64"/>
      <c r="K21" s="105">
        <f>D21/D$20*100</f>
        <v>26.116386051879349</v>
      </c>
      <c r="L21" s="42"/>
      <c r="M21" s="93">
        <f>F21/F$20*100</f>
        <v>25.707400935685698</v>
      </c>
      <c r="N21" s="42"/>
      <c r="O21" s="93">
        <f>H21/H$20*100</f>
        <v>28.02878532264867</v>
      </c>
      <c r="P21" s="42"/>
    </row>
    <row r="22" spans="1:17">
      <c r="A22" s="27"/>
      <c r="B22" s="197" t="s">
        <v>100</v>
      </c>
      <c r="C22" s="197"/>
      <c r="D22" s="63">
        <v>124395</v>
      </c>
      <c r="E22" s="64" t="s">
        <v>169</v>
      </c>
      <c r="F22" s="63">
        <v>100731</v>
      </c>
      <c r="G22" s="64"/>
      <c r="H22" s="63">
        <v>23664</v>
      </c>
      <c r="I22" s="64" t="s">
        <v>169</v>
      </c>
      <c r="J22" s="64"/>
      <c r="K22" s="105">
        <f>D22/D$20*100</f>
        <v>28.882636560161551</v>
      </c>
      <c r="L22" s="42"/>
      <c r="M22" s="93">
        <f>F22/F$20*100</f>
        <v>28.389324164365032</v>
      </c>
      <c r="N22" s="42"/>
      <c r="O22" s="93">
        <f>H22/H$20*100</f>
        <v>31.189371573175872</v>
      </c>
      <c r="P22" s="42"/>
    </row>
    <row r="23" spans="1:17">
      <c r="A23" s="27"/>
      <c r="B23" s="197" t="s">
        <v>101</v>
      </c>
      <c r="C23" s="197"/>
      <c r="D23" s="63">
        <v>101789</v>
      </c>
      <c r="E23" s="64" t="s">
        <v>169</v>
      </c>
      <c r="F23" s="63">
        <v>85135</v>
      </c>
      <c r="G23" s="64"/>
      <c r="H23" s="63">
        <v>16654</v>
      </c>
      <c r="I23" s="64" t="s">
        <v>169</v>
      </c>
      <c r="J23" s="64"/>
      <c r="K23" s="105">
        <f>D23/D$20*100</f>
        <v>23.633865451362869</v>
      </c>
      <c r="L23" s="42"/>
      <c r="M23" s="93">
        <f>F23/F$20*100</f>
        <v>23.993856039682093</v>
      </c>
      <c r="N23" s="42"/>
      <c r="O23" s="93">
        <f>H23/H$20*100</f>
        <v>21.950126528890763</v>
      </c>
      <c r="P23" s="42"/>
    </row>
    <row r="24" spans="1:17">
      <c r="A24" s="27"/>
      <c r="B24" s="197" t="s">
        <v>102</v>
      </c>
      <c r="C24" s="197"/>
      <c r="D24" s="63">
        <v>92026</v>
      </c>
      <c r="E24" s="64" t="s">
        <v>169</v>
      </c>
      <c r="F24" s="63">
        <v>77739</v>
      </c>
      <c r="G24" s="64"/>
      <c r="H24" s="63">
        <v>14287</v>
      </c>
      <c r="I24" s="64" t="s">
        <v>169</v>
      </c>
      <c r="J24" s="64"/>
      <c r="K24" s="105">
        <f>D24/D$20*100</f>
        <v>21.367044592511167</v>
      </c>
      <c r="L24" s="42"/>
      <c r="M24" s="93">
        <f>F24/F$20*100</f>
        <v>21.909418860267177</v>
      </c>
      <c r="N24" s="42"/>
      <c r="O24" s="93">
        <f>H24/H$20*100</f>
        <v>18.830398566005904</v>
      </c>
      <c r="P24" s="42"/>
    </row>
    <row r="25" spans="1:17" ht="6.95" customHeight="1">
      <c r="A25" s="27"/>
      <c r="B25" s="32"/>
      <c r="C25" s="32"/>
      <c r="D25" s="76"/>
      <c r="E25" s="64" t="s">
        <v>169</v>
      </c>
      <c r="F25" s="76"/>
      <c r="G25" s="64" t="s">
        <v>169</v>
      </c>
      <c r="H25" s="76"/>
      <c r="I25" s="64" t="s">
        <v>169</v>
      </c>
      <c r="J25" s="64"/>
      <c r="K25" s="107"/>
      <c r="L25" s="42"/>
      <c r="M25" s="94"/>
      <c r="N25" s="42"/>
      <c r="O25" s="46"/>
      <c r="P25" s="42"/>
    </row>
    <row r="26" spans="1:17" s="8" customFormat="1">
      <c r="A26" s="198" t="s">
        <v>77</v>
      </c>
      <c r="B26" s="198"/>
      <c r="C26" s="198"/>
      <c r="D26" s="64">
        <v>430691.29004510876</v>
      </c>
      <c r="E26" s="64" t="s">
        <v>169</v>
      </c>
      <c r="F26" s="64">
        <v>354820</v>
      </c>
      <c r="G26" s="64" t="s">
        <v>169</v>
      </c>
      <c r="H26" s="64">
        <v>75872</v>
      </c>
      <c r="I26" s="157" t="s">
        <v>198</v>
      </c>
      <c r="J26" s="64"/>
      <c r="K26" s="142">
        <f>SUM(K27:K58)</f>
        <v>99.999468286180488</v>
      </c>
      <c r="L26" s="48"/>
      <c r="M26" s="48">
        <f>SUM(M27:M58)</f>
        <v>99.999436333915796</v>
      </c>
      <c r="N26" s="48"/>
      <c r="O26" s="48">
        <f>SUM(O27:O58)</f>
        <v>99.998681990721224</v>
      </c>
      <c r="P26" s="42"/>
    </row>
    <row r="27" spans="1:17">
      <c r="B27" s="197" t="s">
        <v>1</v>
      </c>
      <c r="C27" s="197"/>
      <c r="D27" s="63">
        <v>4137</v>
      </c>
      <c r="E27" s="157" t="s">
        <v>198</v>
      </c>
      <c r="F27" s="63">
        <v>3119</v>
      </c>
      <c r="G27" s="157" t="s">
        <v>198</v>
      </c>
      <c r="H27" s="63">
        <v>1018</v>
      </c>
      <c r="I27" s="157" t="s">
        <v>74</v>
      </c>
      <c r="J27" s="64"/>
      <c r="K27" s="105">
        <f>D27/D$26*100</f>
        <v>0.960548795766617</v>
      </c>
      <c r="L27" s="42"/>
      <c r="M27" s="93">
        <f>F27/F$26*100</f>
        <v>0.87903725832816637</v>
      </c>
      <c r="N27" s="42"/>
      <c r="O27" s="93">
        <f>H27/H$26*100</f>
        <v>1.3417334458034584</v>
      </c>
      <c r="P27" s="42"/>
      <c r="Q27" s="8"/>
    </row>
    <row r="28" spans="1:17">
      <c r="B28" s="197" t="s">
        <v>2</v>
      </c>
      <c r="C28" s="197"/>
      <c r="D28" s="63">
        <v>2732</v>
      </c>
      <c r="E28" s="157" t="s">
        <v>198</v>
      </c>
      <c r="F28" s="63">
        <v>2593</v>
      </c>
      <c r="G28" s="157" t="s">
        <v>198</v>
      </c>
      <c r="H28" s="63">
        <v>139</v>
      </c>
      <c r="I28" s="157" t="s">
        <v>74</v>
      </c>
      <c r="J28" s="64"/>
      <c r="K28" s="105">
        <f t="shared" ref="K28:O58" si="0">D28/D$26*100</f>
        <v>0.63432905729620448</v>
      </c>
      <c r="L28" s="42"/>
      <c r="M28" s="93">
        <f t="shared" si="0"/>
        <v>0.73079307818048589</v>
      </c>
      <c r="N28" s="42"/>
      <c r="O28" s="93">
        <f t="shared" si="0"/>
        <v>0.18320328975115985</v>
      </c>
      <c r="P28" s="42"/>
      <c r="Q28" s="8"/>
    </row>
    <row r="29" spans="1:17">
      <c r="B29" s="197" t="s">
        <v>3</v>
      </c>
      <c r="C29" s="197"/>
      <c r="D29" s="63">
        <v>2770</v>
      </c>
      <c r="E29" s="157" t="s">
        <v>74</v>
      </c>
      <c r="F29" s="63">
        <v>2179</v>
      </c>
      <c r="G29" s="157" t="s">
        <v>74</v>
      </c>
      <c r="H29" s="63">
        <v>591</v>
      </c>
      <c r="I29" s="157" t="s">
        <v>74</v>
      </c>
      <c r="J29" s="64"/>
      <c r="K29" s="105">
        <f t="shared" si="0"/>
        <v>0.64315208225127607</v>
      </c>
      <c r="L29" s="42"/>
      <c r="M29" s="93">
        <f t="shared" si="0"/>
        <v>0.61411419874866124</v>
      </c>
      <c r="N29" s="42"/>
      <c r="O29" s="93">
        <f t="shared" si="0"/>
        <v>0.77894348376212563</v>
      </c>
      <c r="P29" s="42"/>
      <c r="Q29" s="8"/>
    </row>
    <row r="30" spans="1:17">
      <c r="B30" s="197" t="s">
        <v>4</v>
      </c>
      <c r="C30" s="197"/>
      <c r="D30" s="63">
        <v>838</v>
      </c>
      <c r="E30" s="157" t="s">
        <v>74</v>
      </c>
      <c r="F30" s="63">
        <v>653</v>
      </c>
      <c r="G30" s="157" t="s">
        <v>74</v>
      </c>
      <c r="H30" s="63">
        <v>185</v>
      </c>
      <c r="I30" s="157" t="s">
        <v>74</v>
      </c>
      <c r="J30" s="64"/>
      <c r="K30" s="105">
        <f t="shared" si="0"/>
        <v>0.19457091874605392</v>
      </c>
      <c r="L30" s="42"/>
      <c r="M30" s="93">
        <f t="shared" si="0"/>
        <v>0.18403697649512429</v>
      </c>
      <c r="N30" s="42"/>
      <c r="O30" s="93">
        <f t="shared" si="0"/>
        <v>0.24383171657528468</v>
      </c>
      <c r="P30" s="42"/>
      <c r="Q30" s="8"/>
    </row>
    <row r="31" spans="1:17">
      <c r="B31" s="197" t="s">
        <v>75</v>
      </c>
      <c r="C31" s="197"/>
      <c r="D31" s="63">
        <v>18055</v>
      </c>
      <c r="E31" s="157" t="s">
        <v>198</v>
      </c>
      <c r="F31" s="63">
        <v>14535</v>
      </c>
      <c r="G31" s="157" t="s">
        <v>198</v>
      </c>
      <c r="H31" s="63">
        <v>3520</v>
      </c>
      <c r="I31" s="157" t="s">
        <v>74</v>
      </c>
      <c r="J31" s="64"/>
      <c r="K31" s="105">
        <f t="shared" si="0"/>
        <v>4.1920977779952313</v>
      </c>
      <c r="L31" s="42"/>
      <c r="M31" s="93">
        <f t="shared" si="0"/>
        <v>4.0964432670086239</v>
      </c>
      <c r="N31" s="42"/>
      <c r="O31" s="93">
        <f t="shared" si="0"/>
        <v>4.6393926613243357</v>
      </c>
      <c r="P31" s="42"/>
      <c r="Q31" s="8"/>
    </row>
    <row r="32" spans="1:17">
      <c r="B32" s="197" t="s">
        <v>5</v>
      </c>
      <c r="C32" s="197"/>
      <c r="D32" s="63">
        <v>2718</v>
      </c>
      <c r="E32" s="157" t="s">
        <v>198</v>
      </c>
      <c r="F32" s="63">
        <v>2436</v>
      </c>
      <c r="G32" s="157" t="s">
        <v>74</v>
      </c>
      <c r="H32" s="63">
        <v>282</v>
      </c>
      <c r="I32" s="157" t="s">
        <v>74</v>
      </c>
      <c r="J32" s="64"/>
      <c r="K32" s="105">
        <f t="shared" si="0"/>
        <v>0.63107846915486232</v>
      </c>
      <c r="L32" s="42"/>
      <c r="M32" s="93">
        <f t="shared" si="0"/>
        <v>0.68654529056986635</v>
      </c>
      <c r="N32" s="42"/>
      <c r="O32" s="93">
        <f t="shared" si="0"/>
        <v>0.37167861661746099</v>
      </c>
      <c r="P32" s="42"/>
      <c r="Q32" s="8"/>
    </row>
    <row r="33" spans="2:17">
      <c r="B33" s="197" t="s">
        <v>6</v>
      </c>
      <c r="C33" s="197"/>
      <c r="D33" s="63">
        <v>9845</v>
      </c>
      <c r="E33" s="157" t="s">
        <v>198</v>
      </c>
      <c r="F33" s="63">
        <v>6226</v>
      </c>
      <c r="G33" s="157" t="s">
        <v>198</v>
      </c>
      <c r="H33" s="63">
        <v>3619</v>
      </c>
      <c r="I33" s="157" t="s">
        <v>198</v>
      </c>
      <c r="J33" s="64"/>
      <c r="K33" s="105">
        <f t="shared" si="0"/>
        <v>2.2858600179652755</v>
      </c>
      <c r="L33" s="42"/>
      <c r="M33" s="93">
        <f t="shared" si="0"/>
        <v>1.7546925201510626</v>
      </c>
      <c r="N33" s="42"/>
      <c r="O33" s="93">
        <f t="shared" si="0"/>
        <v>4.7698755799240828</v>
      </c>
      <c r="P33" s="42"/>
      <c r="Q33" s="8"/>
    </row>
    <row r="34" spans="2:17">
      <c r="B34" s="197" t="s">
        <v>7</v>
      </c>
      <c r="C34" s="197"/>
      <c r="D34" s="63">
        <v>20241</v>
      </c>
      <c r="E34" s="157" t="s">
        <v>198</v>
      </c>
      <c r="F34" s="63">
        <v>14188</v>
      </c>
      <c r="G34" s="157" t="s">
        <v>198</v>
      </c>
      <c r="H34" s="63">
        <v>6053</v>
      </c>
      <c r="I34" s="157" t="s">
        <v>198</v>
      </c>
      <c r="J34" s="64"/>
      <c r="K34" s="105">
        <f t="shared" si="0"/>
        <v>4.6996538977790898</v>
      </c>
      <c r="L34" s="42"/>
      <c r="M34" s="93">
        <f t="shared" si="0"/>
        <v>3.9986472013978918</v>
      </c>
      <c r="N34" s="42"/>
      <c r="O34" s="93">
        <f t="shared" si="0"/>
        <v>7.9779101644875574</v>
      </c>
      <c r="P34" s="42"/>
      <c r="Q34" s="8"/>
    </row>
    <row r="35" spans="2:17">
      <c r="B35" s="197" t="s">
        <v>8</v>
      </c>
      <c r="C35" s="197"/>
      <c r="D35" s="63">
        <v>16857</v>
      </c>
      <c r="E35" s="157" t="s">
        <v>198</v>
      </c>
      <c r="F35" s="63">
        <v>15158</v>
      </c>
      <c r="G35" s="157" t="s">
        <v>198</v>
      </c>
      <c r="H35" s="63">
        <v>1699</v>
      </c>
      <c r="I35" s="157" t="s">
        <v>74</v>
      </c>
      <c r="J35" s="64"/>
      <c r="K35" s="105">
        <f t="shared" si="0"/>
        <v>3.913940307043235</v>
      </c>
      <c r="L35" s="42"/>
      <c r="M35" s="93">
        <f t="shared" si="0"/>
        <v>4.2720252522405726</v>
      </c>
      <c r="N35" s="42"/>
      <c r="O35" s="93">
        <f t="shared" si="0"/>
        <v>2.2392977646562633</v>
      </c>
      <c r="P35" s="42"/>
      <c r="Q35" s="8"/>
    </row>
    <row r="36" spans="2:17">
      <c r="B36" s="197" t="s">
        <v>9</v>
      </c>
      <c r="C36" s="197"/>
      <c r="D36" s="63">
        <v>19455</v>
      </c>
      <c r="E36" s="157" t="s">
        <v>198</v>
      </c>
      <c r="F36" s="63">
        <v>14642</v>
      </c>
      <c r="G36" s="157" t="s">
        <v>198</v>
      </c>
      <c r="H36" s="63">
        <v>4813</v>
      </c>
      <c r="I36" s="157" t="s">
        <v>74</v>
      </c>
      <c r="J36" s="64"/>
      <c r="K36" s="105">
        <f t="shared" si="0"/>
        <v>4.5171565921294503</v>
      </c>
      <c r="L36" s="42"/>
      <c r="M36" s="93">
        <f t="shared" si="0"/>
        <v>4.1265994025139507</v>
      </c>
      <c r="N36" s="42"/>
      <c r="O36" s="93">
        <f t="shared" si="0"/>
        <v>6.3435786587937582</v>
      </c>
      <c r="P36" s="42"/>
      <c r="Q36" s="8"/>
    </row>
    <row r="37" spans="2:17">
      <c r="B37" s="197" t="s">
        <v>10</v>
      </c>
      <c r="C37" s="197"/>
      <c r="D37" s="63">
        <v>16655</v>
      </c>
      <c r="E37" s="157" t="s">
        <v>198</v>
      </c>
      <c r="F37" s="63">
        <v>9591</v>
      </c>
      <c r="G37" s="157" t="s">
        <v>198</v>
      </c>
      <c r="H37" s="63">
        <v>7064</v>
      </c>
      <c r="I37" s="157" t="s">
        <v>198</v>
      </c>
      <c r="J37" s="64"/>
      <c r="K37" s="105">
        <f t="shared" si="0"/>
        <v>3.8670389638610123</v>
      </c>
      <c r="L37" s="42"/>
      <c r="M37" s="93">
        <f t="shared" si="0"/>
        <v>2.7030607068372694</v>
      </c>
      <c r="N37" s="42"/>
      <c r="O37" s="93">
        <f>H37/H$26*100</f>
        <v>9.3104175453395186</v>
      </c>
      <c r="P37" s="42"/>
      <c r="Q37" s="8"/>
    </row>
    <row r="38" spans="2:17">
      <c r="B38" s="197" t="s">
        <v>11</v>
      </c>
      <c r="C38" s="197"/>
      <c r="D38" s="63">
        <v>12001</v>
      </c>
      <c r="E38" s="157" t="s">
        <v>198</v>
      </c>
      <c r="F38" s="63">
        <v>10455</v>
      </c>
      <c r="G38" s="157" t="s">
        <v>198</v>
      </c>
      <c r="H38" s="63">
        <v>1546</v>
      </c>
      <c r="I38" s="157" t="s">
        <v>198</v>
      </c>
      <c r="J38" s="64"/>
      <c r="K38" s="105">
        <f t="shared" si="0"/>
        <v>2.7864505917319726</v>
      </c>
      <c r="L38" s="42"/>
      <c r="M38" s="93">
        <f t="shared" si="0"/>
        <v>2.9465644552167296</v>
      </c>
      <c r="N38" s="42"/>
      <c r="O38" s="93">
        <f t="shared" si="0"/>
        <v>2.0376423450021086</v>
      </c>
      <c r="P38" s="42"/>
      <c r="Q38" s="8"/>
    </row>
    <row r="39" spans="2:17">
      <c r="B39" s="197" t="s">
        <v>12</v>
      </c>
      <c r="C39" s="197"/>
      <c r="D39" s="63">
        <v>5638</v>
      </c>
      <c r="E39" s="157" t="s">
        <v>198</v>
      </c>
      <c r="F39" s="63">
        <v>4187</v>
      </c>
      <c r="G39" s="157" t="s">
        <v>198</v>
      </c>
      <c r="H39" s="63">
        <v>1451</v>
      </c>
      <c r="I39" s="157" t="s">
        <v>74</v>
      </c>
      <c r="J39" s="64"/>
      <c r="K39" s="105">
        <f t="shared" si="0"/>
        <v>1.3090582814919476</v>
      </c>
      <c r="L39" s="42"/>
      <c r="M39" s="93">
        <f t="shared" si="0"/>
        <v>1.1800349472972211</v>
      </c>
      <c r="N39" s="42"/>
      <c r="O39" s="93">
        <f t="shared" si="0"/>
        <v>1.912431463517503</v>
      </c>
      <c r="P39" s="42"/>
      <c r="Q39" s="8"/>
    </row>
    <row r="40" spans="2:17">
      <c r="B40" s="197" t="s">
        <v>13</v>
      </c>
      <c r="C40" s="197"/>
      <c r="D40" s="63">
        <v>28585</v>
      </c>
      <c r="E40" s="157" t="s">
        <v>198</v>
      </c>
      <c r="F40" s="63">
        <v>21483</v>
      </c>
      <c r="G40" s="157" t="s">
        <v>198</v>
      </c>
      <c r="H40" s="63">
        <v>7102</v>
      </c>
      <c r="I40" s="157" t="s">
        <v>198</v>
      </c>
      <c r="J40" s="64"/>
      <c r="K40" s="105">
        <f t="shared" si="0"/>
        <v>6.6370044300190347</v>
      </c>
      <c r="L40" s="42"/>
      <c r="M40" s="93">
        <f t="shared" si="0"/>
        <v>6.0546192435601149</v>
      </c>
      <c r="N40" s="42"/>
      <c r="O40" s="93">
        <f t="shared" si="0"/>
        <v>9.3605018979333607</v>
      </c>
      <c r="P40" s="42"/>
      <c r="Q40" s="8"/>
    </row>
    <row r="41" spans="2:17">
      <c r="B41" s="197" t="s">
        <v>14</v>
      </c>
      <c r="C41" s="197"/>
      <c r="D41" s="63">
        <v>24612</v>
      </c>
      <c r="E41" s="157" t="s">
        <v>198</v>
      </c>
      <c r="F41" s="63">
        <v>21740</v>
      </c>
      <c r="G41" s="157" t="s">
        <v>198</v>
      </c>
      <c r="H41" s="63">
        <v>2872</v>
      </c>
      <c r="I41" s="157" t="s">
        <v>74</v>
      </c>
      <c r="J41" s="64"/>
      <c r="K41" s="105">
        <f t="shared" si="0"/>
        <v>5.7145339524795693</v>
      </c>
      <c r="L41" s="42"/>
      <c r="M41" s="93">
        <f t="shared" si="0"/>
        <v>6.1270503353813197</v>
      </c>
      <c r="N41" s="42"/>
      <c r="O41" s="93">
        <f t="shared" si="0"/>
        <v>3.7853226486714462</v>
      </c>
      <c r="P41" s="42"/>
      <c r="Q41" s="8"/>
    </row>
    <row r="42" spans="2:17">
      <c r="B42" s="197" t="s">
        <v>76</v>
      </c>
      <c r="C42" s="197"/>
      <c r="D42" s="63">
        <v>17944</v>
      </c>
      <c r="E42" s="157" t="s">
        <v>198</v>
      </c>
      <c r="F42" s="63">
        <v>12450</v>
      </c>
      <c r="G42" s="157" t="s">
        <v>198</v>
      </c>
      <c r="H42" s="63">
        <v>5494</v>
      </c>
      <c r="I42" s="157" t="s">
        <v>198</v>
      </c>
      <c r="J42" s="64"/>
      <c r="K42" s="105">
        <f t="shared" si="0"/>
        <v>4.1663252577317325</v>
      </c>
      <c r="L42" s="42"/>
      <c r="M42" s="93">
        <f t="shared" si="0"/>
        <v>3.5088213742179128</v>
      </c>
      <c r="N42" s="42"/>
      <c r="O42" s="93">
        <f t="shared" si="0"/>
        <v>7.2411429776465628</v>
      </c>
      <c r="P42" s="42"/>
      <c r="Q42" s="8"/>
    </row>
    <row r="43" spans="2:17">
      <c r="B43" s="197" t="s">
        <v>15</v>
      </c>
      <c r="C43" s="197"/>
      <c r="D43" s="63">
        <v>4777</v>
      </c>
      <c r="E43" s="157" t="s">
        <v>198</v>
      </c>
      <c r="F43" s="63">
        <v>4195</v>
      </c>
      <c r="G43" s="157" t="s">
        <v>198</v>
      </c>
      <c r="H43" s="63">
        <v>582</v>
      </c>
      <c r="I43" s="157" t="s">
        <v>74</v>
      </c>
      <c r="J43" s="64"/>
      <c r="K43" s="105">
        <f t="shared" si="0"/>
        <v>1.1091471107994029</v>
      </c>
      <c r="L43" s="42"/>
      <c r="M43" s="93">
        <f t="shared" si="0"/>
        <v>1.182289611634068</v>
      </c>
      <c r="N43" s="42"/>
      <c r="O43" s="93">
        <f t="shared" si="0"/>
        <v>0.76708140025305782</v>
      </c>
      <c r="P43" s="42"/>
      <c r="Q43" s="8"/>
    </row>
    <row r="44" spans="2:17">
      <c r="B44" s="197" t="s">
        <v>16</v>
      </c>
      <c r="C44" s="197"/>
      <c r="D44" s="63">
        <v>6629</v>
      </c>
      <c r="E44" s="157" t="s">
        <v>198</v>
      </c>
      <c r="F44" s="63">
        <v>5282</v>
      </c>
      <c r="G44" s="157" t="s">
        <v>198</v>
      </c>
      <c r="H44" s="63">
        <v>1347</v>
      </c>
      <c r="I44" s="157" t="s">
        <v>74</v>
      </c>
      <c r="J44" s="64"/>
      <c r="K44" s="105">
        <f t="shared" si="0"/>
        <v>1.5391534849255268</v>
      </c>
      <c r="L44" s="42"/>
      <c r="M44" s="93">
        <f t="shared" si="0"/>
        <v>1.4886421284031341</v>
      </c>
      <c r="N44" s="42"/>
      <c r="O44" s="93">
        <f t="shared" si="0"/>
        <v>1.7753584985238295</v>
      </c>
      <c r="P44" s="42"/>
      <c r="Q44" s="8"/>
    </row>
    <row r="45" spans="2:17">
      <c r="B45" s="197" t="s">
        <v>17</v>
      </c>
      <c r="C45" s="197"/>
      <c r="D45" s="63">
        <v>16220</v>
      </c>
      <c r="E45" s="157" t="s">
        <v>198</v>
      </c>
      <c r="F45" s="63">
        <v>14693</v>
      </c>
      <c r="G45" s="157" t="s">
        <v>198</v>
      </c>
      <c r="H45" s="63">
        <v>1527</v>
      </c>
      <c r="I45" s="157" t="s">
        <v>74</v>
      </c>
      <c r="J45" s="64"/>
      <c r="K45" s="105">
        <f t="shared" si="0"/>
        <v>3.7660385466121653</v>
      </c>
      <c r="L45" s="42"/>
      <c r="M45" s="93">
        <f t="shared" si="0"/>
        <v>4.1409728876613494</v>
      </c>
      <c r="N45" s="42"/>
      <c r="O45" s="93">
        <f t="shared" si="0"/>
        <v>2.012600168705188</v>
      </c>
      <c r="P45" s="42"/>
      <c r="Q45" s="8"/>
    </row>
    <row r="46" spans="2:17">
      <c r="B46" s="197" t="s">
        <v>18</v>
      </c>
      <c r="C46" s="197"/>
      <c r="D46" s="63">
        <v>9511</v>
      </c>
      <c r="E46" s="157" t="s">
        <v>198</v>
      </c>
      <c r="F46" s="63">
        <v>5748</v>
      </c>
      <c r="G46" s="157" t="s">
        <v>198</v>
      </c>
      <c r="H46" s="63">
        <v>3763</v>
      </c>
      <c r="I46" s="157" t="s">
        <v>198</v>
      </c>
      <c r="J46" s="64"/>
      <c r="K46" s="105">
        <f t="shared" si="0"/>
        <v>2.2083102723075405</v>
      </c>
      <c r="L46" s="42"/>
      <c r="M46" s="93">
        <f t="shared" si="0"/>
        <v>1.6199763260244631</v>
      </c>
      <c r="N46" s="42"/>
      <c r="O46" s="93">
        <f t="shared" si="0"/>
        <v>4.9596689160691687</v>
      </c>
      <c r="P46" s="42"/>
      <c r="Q46" s="8"/>
    </row>
    <row r="47" spans="2:17">
      <c r="B47" s="197" t="s">
        <v>19</v>
      </c>
      <c r="C47" s="197"/>
      <c r="D47" s="63">
        <v>16738</v>
      </c>
      <c r="E47" s="157" t="s">
        <v>198</v>
      </c>
      <c r="F47" s="63">
        <v>14769</v>
      </c>
      <c r="G47" s="157" t="s">
        <v>198</v>
      </c>
      <c r="H47" s="63">
        <v>1969</v>
      </c>
      <c r="I47" s="157" t="s">
        <v>74</v>
      </c>
      <c r="J47" s="64"/>
      <c r="K47" s="105">
        <f t="shared" si="0"/>
        <v>3.8863103078418266</v>
      </c>
      <c r="L47" s="42"/>
      <c r="M47" s="93">
        <f t="shared" si="0"/>
        <v>4.1623921988613946</v>
      </c>
      <c r="N47" s="42"/>
      <c r="O47" s="93">
        <f t="shared" si="0"/>
        <v>2.5951602699283005</v>
      </c>
      <c r="P47" s="42"/>
      <c r="Q47" s="8"/>
    </row>
    <row r="48" spans="2:17">
      <c r="B48" s="208" t="s">
        <v>186</v>
      </c>
      <c r="C48" s="197"/>
      <c r="D48" s="63">
        <v>5462</v>
      </c>
      <c r="E48" s="157" t="s">
        <v>198</v>
      </c>
      <c r="F48" s="63">
        <v>3914</v>
      </c>
      <c r="G48" s="157" t="s">
        <v>198</v>
      </c>
      <c r="H48" s="63">
        <v>1548</v>
      </c>
      <c r="I48" s="157" t="s">
        <v>74</v>
      </c>
      <c r="J48" s="64"/>
      <c r="K48" s="105">
        <f t="shared" si="0"/>
        <v>1.2681937448579312</v>
      </c>
      <c r="L48" s="42"/>
      <c r="M48" s="93">
        <f t="shared" si="0"/>
        <v>1.1030945268023225</v>
      </c>
      <c r="N48" s="42"/>
      <c r="O48" s="93">
        <f t="shared" si="0"/>
        <v>2.0402783635596795</v>
      </c>
      <c r="P48" s="42"/>
      <c r="Q48" s="8"/>
    </row>
    <row r="49" spans="1:17">
      <c r="B49" s="197" t="s">
        <v>20</v>
      </c>
      <c r="C49" s="197"/>
      <c r="D49" s="63">
        <v>2775</v>
      </c>
      <c r="E49" s="157" t="s">
        <v>74</v>
      </c>
      <c r="F49" s="63">
        <v>2652</v>
      </c>
      <c r="G49" s="157" t="s">
        <v>74</v>
      </c>
      <c r="H49" s="63">
        <v>123</v>
      </c>
      <c r="I49" s="157" t="s">
        <v>74</v>
      </c>
      <c r="J49" s="64"/>
      <c r="K49" s="105">
        <f t="shared" si="0"/>
        <v>0.64431300658746971</v>
      </c>
      <c r="L49" s="42"/>
      <c r="M49" s="93">
        <f t="shared" si="0"/>
        <v>0.7474212276647314</v>
      </c>
      <c r="N49" s="42"/>
      <c r="O49" s="93">
        <f t="shared" si="0"/>
        <v>0.16211514129059468</v>
      </c>
      <c r="P49" s="42"/>
      <c r="Q49" s="8"/>
    </row>
    <row r="50" spans="1:17">
      <c r="B50" s="197" t="s">
        <v>21</v>
      </c>
      <c r="C50" s="197"/>
      <c r="D50" s="63">
        <v>17787</v>
      </c>
      <c r="E50" s="157" t="s">
        <v>198</v>
      </c>
      <c r="F50" s="63">
        <v>16478</v>
      </c>
      <c r="G50" s="157" t="s">
        <v>198</v>
      </c>
      <c r="H50" s="63">
        <v>1309</v>
      </c>
      <c r="I50" s="157" t="s">
        <v>74</v>
      </c>
      <c r="J50" s="64"/>
      <c r="K50" s="105">
        <f t="shared" si="0"/>
        <v>4.1298722335752522</v>
      </c>
      <c r="L50" s="42"/>
      <c r="M50" s="93">
        <f t="shared" si="0"/>
        <v>4.6440448678203028</v>
      </c>
      <c r="N50" s="42"/>
      <c r="O50" s="93">
        <f t="shared" si="0"/>
        <v>1.7252741459299874</v>
      </c>
      <c r="P50" s="42"/>
      <c r="Q50" s="8"/>
    </row>
    <row r="51" spans="1:17">
      <c r="B51" s="197" t="s">
        <v>22</v>
      </c>
      <c r="C51" s="197"/>
      <c r="D51" s="63">
        <v>34078</v>
      </c>
      <c r="E51" s="157" t="s">
        <v>198</v>
      </c>
      <c r="F51" s="63">
        <v>30487</v>
      </c>
      <c r="G51" s="157" t="s">
        <v>198</v>
      </c>
      <c r="H51" s="63">
        <v>3591</v>
      </c>
      <c r="I51" s="157" t="s">
        <v>198</v>
      </c>
      <c r="J51" s="64"/>
      <c r="K51" s="105">
        <f t="shared" si="0"/>
        <v>7.9123959057613673</v>
      </c>
      <c r="L51" s="42"/>
      <c r="M51" s="93">
        <f t="shared" si="0"/>
        <v>8.5922439546812477</v>
      </c>
      <c r="N51" s="42"/>
      <c r="O51" s="93">
        <f t="shared" si="0"/>
        <v>4.7329713201180938</v>
      </c>
      <c r="P51" s="42"/>
      <c r="Q51" s="8"/>
    </row>
    <row r="52" spans="1:17">
      <c r="B52" s="197" t="s">
        <v>23</v>
      </c>
      <c r="C52" s="197"/>
      <c r="D52" s="63">
        <v>31118</v>
      </c>
      <c r="E52" s="157" t="s">
        <v>198</v>
      </c>
      <c r="F52" s="63">
        <v>27415</v>
      </c>
      <c r="G52" s="157" t="s">
        <v>198</v>
      </c>
      <c r="H52" s="63">
        <v>3703</v>
      </c>
      <c r="I52" s="157" t="s">
        <v>198</v>
      </c>
      <c r="J52" s="64"/>
      <c r="K52" s="105">
        <f t="shared" si="0"/>
        <v>7.225128698734733</v>
      </c>
      <c r="L52" s="42"/>
      <c r="M52" s="93">
        <f t="shared" si="0"/>
        <v>7.7264528493320555</v>
      </c>
      <c r="N52" s="42"/>
      <c r="O52" s="93">
        <f t="shared" si="0"/>
        <v>4.8805883593420498</v>
      </c>
      <c r="P52" s="42"/>
      <c r="Q52" s="8"/>
    </row>
    <row r="53" spans="1:17">
      <c r="B53" s="197" t="s">
        <v>24</v>
      </c>
      <c r="C53" s="197"/>
      <c r="D53" s="63">
        <v>1811</v>
      </c>
      <c r="E53" s="157" t="s">
        <v>74</v>
      </c>
      <c r="F53" s="63">
        <v>1574</v>
      </c>
      <c r="G53" s="157" t="s">
        <v>74</v>
      </c>
      <c r="H53" s="63">
        <v>237</v>
      </c>
      <c r="I53" s="157" t="s">
        <v>74</v>
      </c>
      <c r="J53" s="64"/>
      <c r="K53" s="105">
        <f t="shared" si="0"/>
        <v>0.42048679456933613</v>
      </c>
      <c r="L53" s="42"/>
      <c r="M53" s="93">
        <f t="shared" si="0"/>
        <v>0.44360520827461808</v>
      </c>
      <c r="N53" s="42"/>
      <c r="O53" s="93">
        <f t="shared" si="0"/>
        <v>0.31236819907212149</v>
      </c>
      <c r="P53" s="42"/>
      <c r="Q53" s="8"/>
    </row>
    <row r="54" spans="1:17">
      <c r="B54" s="197" t="s">
        <v>25</v>
      </c>
      <c r="C54" s="197"/>
      <c r="D54" s="63">
        <v>35184</v>
      </c>
      <c r="E54" s="157" t="s">
        <v>198</v>
      </c>
      <c r="F54" s="63">
        <v>30829</v>
      </c>
      <c r="G54" s="157" t="s">
        <v>198</v>
      </c>
      <c r="H54" s="63">
        <v>4355</v>
      </c>
      <c r="I54" s="157" t="s">
        <v>74</v>
      </c>
      <c r="J54" s="64"/>
      <c r="K54" s="105">
        <f t="shared" si="0"/>
        <v>8.1691923689273995</v>
      </c>
      <c r="L54" s="42"/>
      <c r="M54" s="93">
        <f t="shared" si="0"/>
        <v>8.6886308550814508</v>
      </c>
      <c r="N54" s="42"/>
      <c r="O54" s="93">
        <f t="shared" si="0"/>
        <v>5.7399304091100802</v>
      </c>
      <c r="P54" s="42"/>
      <c r="Q54" s="8"/>
    </row>
    <row r="55" spans="1:17">
      <c r="B55" s="197" t="s">
        <v>26</v>
      </c>
      <c r="C55" s="197"/>
      <c r="D55" s="63">
        <v>1020</v>
      </c>
      <c r="E55" s="157" t="s">
        <v>74</v>
      </c>
      <c r="F55" s="63">
        <v>972</v>
      </c>
      <c r="G55" s="157" t="s">
        <v>74</v>
      </c>
      <c r="H55" s="63">
        <v>48</v>
      </c>
      <c r="I55" s="157" t="s">
        <v>74</v>
      </c>
      <c r="J55" s="64"/>
      <c r="K55" s="105">
        <f t="shared" si="0"/>
        <v>0.23682856458350238</v>
      </c>
      <c r="L55" s="42"/>
      <c r="M55" s="93">
        <f t="shared" si="0"/>
        <v>0.27394171692689251</v>
      </c>
      <c r="N55" s="42"/>
      <c r="O55" s="93">
        <f t="shared" si="0"/>
        <v>6.3264445381695483E-2</v>
      </c>
      <c r="P55" s="42"/>
      <c r="Q55" s="8"/>
    </row>
    <row r="56" spans="1:17">
      <c r="B56" s="208" t="s">
        <v>185</v>
      </c>
      <c r="C56" s="197"/>
      <c r="D56" s="63">
        <v>32662</v>
      </c>
      <c r="E56" s="157" t="s">
        <v>198</v>
      </c>
      <c r="F56" s="63">
        <v>31308</v>
      </c>
      <c r="G56" s="157" t="s">
        <v>198</v>
      </c>
      <c r="H56" s="63">
        <v>1354</v>
      </c>
      <c r="I56" s="157" t="s">
        <v>74</v>
      </c>
      <c r="J56" s="64"/>
      <c r="K56" s="105">
        <f t="shared" si="0"/>
        <v>7.5836221337513292</v>
      </c>
      <c r="L56" s="42"/>
      <c r="M56" s="93">
        <f t="shared" si="0"/>
        <v>8.823628882250155</v>
      </c>
      <c r="N56" s="42"/>
      <c r="O56" s="93">
        <f t="shared" si="0"/>
        <v>1.784584563475327</v>
      </c>
      <c r="P56" s="42"/>
      <c r="Q56" s="49"/>
    </row>
    <row r="57" spans="1:17">
      <c r="B57" s="197" t="s">
        <v>27</v>
      </c>
      <c r="C57" s="197"/>
      <c r="D57" s="63">
        <v>771</v>
      </c>
      <c r="E57" s="157" t="s">
        <v>74</v>
      </c>
      <c r="F57" s="63">
        <v>703</v>
      </c>
      <c r="G57" s="157" t="s">
        <v>74</v>
      </c>
      <c r="H57" s="63">
        <v>68</v>
      </c>
      <c r="I57" s="157" t="s">
        <v>74</v>
      </c>
      <c r="J57" s="64"/>
      <c r="K57" s="105">
        <f t="shared" si="0"/>
        <v>0.17901453264105915</v>
      </c>
      <c r="L57" s="42"/>
      <c r="M57" s="93">
        <f t="shared" si="0"/>
        <v>0.19812862860041711</v>
      </c>
      <c r="N57" s="42"/>
      <c r="O57" s="93">
        <f t="shared" si="0"/>
        <v>8.9624630957401932E-2</v>
      </c>
      <c r="P57" s="42"/>
      <c r="Q57" s="8"/>
    </row>
    <row r="58" spans="1:17">
      <c r="B58" s="197" t="s">
        <v>28</v>
      </c>
      <c r="C58" s="197"/>
      <c r="D58" s="63">
        <v>11063</v>
      </c>
      <c r="E58" s="157" t="s">
        <v>198</v>
      </c>
      <c r="F58" s="63">
        <v>8164</v>
      </c>
      <c r="G58" s="157" t="s">
        <v>198</v>
      </c>
      <c r="H58" s="63">
        <v>2899</v>
      </c>
      <c r="I58" s="157" t="s">
        <v>198</v>
      </c>
      <c r="J58" s="64"/>
      <c r="K58" s="105">
        <f>D58/D$26*100</f>
        <v>2.5686611862620459</v>
      </c>
      <c r="L58" s="42"/>
      <c r="M58" s="93">
        <f t="shared" si="0"/>
        <v>2.3008849557522124</v>
      </c>
      <c r="N58" s="42"/>
      <c r="O58" s="93">
        <f t="shared" si="0"/>
        <v>3.8209088991986504</v>
      </c>
      <c r="P58" s="42"/>
      <c r="Q58" s="8"/>
    </row>
    <row r="59" spans="1:17">
      <c r="B59" s="89" t="s">
        <v>29</v>
      </c>
      <c r="C59" s="32"/>
      <c r="D59" s="63">
        <v>179</v>
      </c>
      <c r="E59" s="157" t="s">
        <v>74</v>
      </c>
      <c r="F59" s="63">
        <v>177</v>
      </c>
      <c r="G59" s="157" t="s">
        <v>74</v>
      </c>
      <c r="H59" s="63">
        <v>2</v>
      </c>
      <c r="I59" s="157" t="s">
        <v>74</v>
      </c>
      <c r="J59" s="64"/>
      <c r="K59" s="143" t="s">
        <v>172</v>
      </c>
      <c r="L59" s="42"/>
      <c r="M59" s="57" t="s">
        <v>172</v>
      </c>
      <c r="N59" s="42"/>
      <c r="O59" s="57" t="s">
        <v>172</v>
      </c>
      <c r="P59" s="42"/>
      <c r="Q59" s="8"/>
    </row>
    <row r="60" spans="1:17" ht="6.95" customHeight="1">
      <c r="B60" s="32"/>
      <c r="C60" s="32"/>
      <c r="D60" s="76"/>
      <c r="E60" s="64"/>
      <c r="F60" s="76"/>
      <c r="G60" s="64"/>
      <c r="H60" s="76"/>
      <c r="I60" s="64"/>
      <c r="J60" s="64"/>
      <c r="K60" s="107"/>
      <c r="L60" s="42" t="s">
        <v>169</v>
      </c>
      <c r="M60" s="46"/>
      <c r="N60" s="42" t="s">
        <v>169</v>
      </c>
      <c r="O60" s="46"/>
      <c r="P60" s="42" t="s">
        <v>169</v>
      </c>
    </row>
    <row r="61" spans="1:17" s="8" customFormat="1" ht="14.25">
      <c r="A61" s="198" t="s">
        <v>164</v>
      </c>
      <c r="B61" s="198"/>
      <c r="C61" s="198"/>
      <c r="D61" s="64">
        <v>430692</v>
      </c>
      <c r="E61" s="64" t="s">
        <v>169</v>
      </c>
      <c r="F61" s="64">
        <v>354820</v>
      </c>
      <c r="G61" s="64" t="s">
        <v>169</v>
      </c>
      <c r="H61" s="64">
        <v>75872</v>
      </c>
      <c r="I61" s="64"/>
      <c r="J61" s="64"/>
      <c r="K61" s="142">
        <v>100</v>
      </c>
      <c r="L61" s="42"/>
      <c r="M61" s="48">
        <v>100</v>
      </c>
      <c r="N61" s="42"/>
      <c r="O61" s="48">
        <v>100</v>
      </c>
      <c r="P61" s="42" t="s">
        <v>169</v>
      </c>
    </row>
    <row r="62" spans="1:17">
      <c r="B62" s="197" t="s">
        <v>30</v>
      </c>
      <c r="C62" s="197"/>
      <c r="D62" s="63">
        <v>340660</v>
      </c>
      <c r="E62" s="64"/>
      <c r="F62" s="63">
        <v>285493</v>
      </c>
      <c r="G62" s="64"/>
      <c r="H62" s="63">
        <v>55167</v>
      </c>
      <c r="I62" s="64"/>
      <c r="J62" s="64"/>
      <c r="K62" s="107">
        <f>D62/(D61-D64)*100</f>
        <v>84.293614757444914</v>
      </c>
      <c r="L62" s="42"/>
      <c r="M62" s="107">
        <f>F62/(F61-F64)*100</f>
        <v>85.474131091491003</v>
      </c>
      <c r="N62" s="42"/>
      <c r="O62" s="107">
        <f>H62/(H61-H64)*100</f>
        <v>78.670640579544809</v>
      </c>
      <c r="P62" s="42" t="s">
        <v>169</v>
      </c>
    </row>
    <row r="63" spans="1:17">
      <c r="B63" s="197" t="s">
        <v>31</v>
      </c>
      <c r="C63" s="197"/>
      <c r="D63" s="63">
        <v>63475</v>
      </c>
      <c r="E63" s="64"/>
      <c r="F63" s="63">
        <v>48518</v>
      </c>
      <c r="G63" s="64"/>
      <c r="H63" s="63">
        <v>14957</v>
      </c>
      <c r="I63" s="64"/>
      <c r="J63" s="64"/>
      <c r="K63" s="107">
        <f>D63/(D61-D64)*100</f>
        <v>15.706385242555088</v>
      </c>
      <c r="L63" s="42"/>
      <c r="M63" s="107">
        <f>F63/(F61-F64)*100</f>
        <v>14.525868908509002</v>
      </c>
      <c r="N63" s="42"/>
      <c r="O63" s="107">
        <f>H63/(H61-H64)*100</f>
        <v>21.329359420455194</v>
      </c>
      <c r="P63" s="42" t="s">
        <v>169</v>
      </c>
    </row>
    <row r="64" spans="1:17">
      <c r="B64" s="197" t="s">
        <v>29</v>
      </c>
      <c r="C64" s="197"/>
      <c r="D64" s="63">
        <v>26557</v>
      </c>
      <c r="E64" s="64"/>
      <c r="F64" s="63">
        <v>20809</v>
      </c>
      <c r="G64" s="64"/>
      <c r="H64" s="63">
        <v>5748</v>
      </c>
      <c r="I64" s="64"/>
      <c r="J64" s="64"/>
      <c r="K64" s="143" t="s">
        <v>172</v>
      </c>
      <c r="L64" s="42"/>
      <c r="M64" s="143" t="s">
        <v>172</v>
      </c>
      <c r="N64" s="42"/>
      <c r="O64" s="143" t="s">
        <v>172</v>
      </c>
      <c r="P64" s="42"/>
      <c r="Q64" s="34"/>
    </row>
    <row r="65" spans="1:16" ht="6" customHeight="1" thickBot="1">
      <c r="A65" s="2"/>
      <c r="B65" s="2"/>
      <c r="C65" s="2"/>
      <c r="D65" s="81"/>
      <c r="E65" s="81"/>
      <c r="F65" s="81"/>
      <c r="G65" s="81"/>
      <c r="H65" s="81"/>
      <c r="I65" s="81"/>
      <c r="J65" s="81"/>
      <c r="K65" s="81"/>
      <c r="L65" s="2"/>
      <c r="M65" s="2"/>
      <c r="N65" s="2"/>
      <c r="O65" s="2"/>
      <c r="P65" s="2"/>
    </row>
    <row r="66" spans="1:16" s="9" customFormat="1" ht="6" customHeight="1">
      <c r="D66" s="82"/>
      <c r="E66" s="82"/>
      <c r="F66" s="82"/>
      <c r="G66" s="82"/>
      <c r="H66" s="82"/>
      <c r="I66" s="82"/>
      <c r="J66" s="82"/>
      <c r="K66" s="82"/>
    </row>
    <row r="67" spans="1:16" s="9" customFormat="1" ht="11.25">
      <c r="A67" s="10" t="s">
        <v>42</v>
      </c>
      <c r="B67" s="19">
        <v>1</v>
      </c>
      <c r="C67" s="204" t="s">
        <v>165</v>
      </c>
      <c r="D67" s="204"/>
      <c r="E67" s="204"/>
      <c r="F67" s="204"/>
      <c r="G67" s="204"/>
      <c r="H67" s="204"/>
      <c r="I67" s="204"/>
      <c r="J67" s="204"/>
      <c r="K67" s="204"/>
      <c r="L67" s="204"/>
      <c r="M67" s="204"/>
      <c r="N67" s="204"/>
      <c r="O67" s="204"/>
      <c r="P67" s="204"/>
    </row>
    <row r="68" spans="1:16">
      <c r="A68" s="11"/>
      <c r="B68" s="12" t="s">
        <v>74</v>
      </c>
      <c r="C68" s="204" t="s">
        <v>161</v>
      </c>
      <c r="D68" s="204"/>
      <c r="E68" s="204"/>
      <c r="F68" s="204"/>
      <c r="G68" s="204"/>
      <c r="H68" s="204"/>
      <c r="I68" s="204"/>
      <c r="J68" s="204"/>
      <c r="K68" s="204"/>
      <c r="L68" s="204"/>
      <c r="M68" s="204"/>
      <c r="N68" s="204"/>
      <c r="O68" s="204"/>
      <c r="P68" s="204"/>
    </row>
    <row r="69" spans="1:16">
      <c r="B69" s="12" t="s">
        <v>172</v>
      </c>
      <c r="C69" s="204" t="s">
        <v>173</v>
      </c>
      <c r="D69" s="204"/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</row>
    <row r="70" spans="1:16">
      <c r="D70" s="63"/>
      <c r="F70" s="63"/>
      <c r="H70" s="63"/>
    </row>
    <row r="71" spans="1:16">
      <c r="D71" s="63"/>
      <c r="F71" s="63"/>
      <c r="H71" s="63"/>
      <c r="K71" s="144"/>
      <c r="M71" s="88"/>
      <c r="O71" s="88"/>
    </row>
    <row r="72" spans="1:16">
      <c r="D72" s="63"/>
      <c r="E72" s="64"/>
      <c r="F72" s="63"/>
      <c r="G72" s="64"/>
      <c r="H72" s="63"/>
    </row>
    <row r="73" spans="1:16">
      <c r="D73" s="63"/>
      <c r="E73" s="64"/>
      <c r="F73" s="63"/>
      <c r="G73" s="64"/>
      <c r="H73" s="63"/>
    </row>
    <row r="74" spans="1:16">
      <c r="D74" s="63"/>
      <c r="F74" s="63"/>
      <c r="H74" s="63"/>
    </row>
    <row r="75" spans="1:16">
      <c r="D75" s="63"/>
      <c r="F75" s="63"/>
      <c r="H75" s="63"/>
    </row>
    <row r="76" spans="1:16">
      <c r="D76" s="63"/>
      <c r="F76" s="63"/>
      <c r="H76" s="63"/>
    </row>
    <row r="77" spans="1:16">
      <c r="D77" s="63"/>
      <c r="F77" s="63"/>
      <c r="H77" s="63"/>
    </row>
    <row r="78" spans="1:16">
      <c r="D78" s="63"/>
      <c r="F78" s="63"/>
      <c r="H78" s="63"/>
    </row>
    <row r="79" spans="1:16">
      <c r="D79" s="63"/>
      <c r="F79" s="63"/>
      <c r="H79" s="63"/>
    </row>
    <row r="80" spans="1:16">
      <c r="D80" s="63"/>
      <c r="F80" s="63"/>
      <c r="H80" s="63"/>
    </row>
    <row r="81" spans="4:8">
      <c r="D81" s="63"/>
      <c r="F81" s="63"/>
      <c r="H81" s="63"/>
    </row>
  </sheetData>
  <mergeCells count="63">
    <mergeCell ref="H12:I12"/>
    <mergeCell ref="B64:C64"/>
    <mergeCell ref="A6:C12"/>
    <mergeCell ref="C67:P67"/>
    <mergeCell ref="C68:P68"/>
    <mergeCell ref="D6:I6"/>
    <mergeCell ref="K6:P6"/>
    <mergeCell ref="B45:C45"/>
    <mergeCell ref="B49:C49"/>
    <mergeCell ref="B16:C16"/>
    <mergeCell ref="B55:C55"/>
    <mergeCell ref="B53:C53"/>
    <mergeCell ref="B54:C54"/>
    <mergeCell ref="B50:C50"/>
    <mergeCell ref="B46:C46"/>
    <mergeCell ref="B48:C48"/>
    <mergeCell ref="C69:P69"/>
    <mergeCell ref="K9:L12"/>
    <mergeCell ref="M9:P9"/>
    <mergeCell ref="M12:N12"/>
    <mergeCell ref="O12:P12"/>
    <mergeCell ref="B56:C56"/>
    <mergeCell ref="B57:C57"/>
    <mergeCell ref="B58:C58"/>
    <mergeCell ref="B38:C38"/>
    <mergeCell ref="B18:C18"/>
    <mergeCell ref="B62:C62"/>
    <mergeCell ref="B63:C63"/>
    <mergeCell ref="A61:C61"/>
    <mergeCell ref="B43:C43"/>
    <mergeCell ref="B39:C39"/>
    <mergeCell ref="B44:C44"/>
    <mergeCell ref="A1:P1"/>
    <mergeCell ref="A2:P2"/>
    <mergeCell ref="B41:C41"/>
    <mergeCell ref="A3:P3"/>
    <mergeCell ref="B24:C24"/>
    <mergeCell ref="B30:C30"/>
    <mergeCell ref="B29:C29"/>
    <mergeCell ref="B32:C32"/>
    <mergeCell ref="A20:C20"/>
    <mergeCell ref="B21:C21"/>
    <mergeCell ref="B22:C22"/>
    <mergeCell ref="A15:C15"/>
    <mergeCell ref="F12:G12"/>
    <mergeCell ref="D9:E12"/>
    <mergeCell ref="F9:I9"/>
    <mergeCell ref="B40:C40"/>
    <mergeCell ref="B47:C47"/>
    <mergeCell ref="B52:C52"/>
    <mergeCell ref="B51:C51"/>
    <mergeCell ref="B42:C42"/>
    <mergeCell ref="B31:C31"/>
    <mergeCell ref="B36:C36"/>
    <mergeCell ref="B37:C37"/>
    <mergeCell ref="B17:C17"/>
    <mergeCell ref="A26:C26"/>
    <mergeCell ref="B23:C23"/>
    <mergeCell ref="B35:C35"/>
    <mergeCell ref="B34:C34"/>
    <mergeCell ref="B27:C27"/>
    <mergeCell ref="B28:C28"/>
    <mergeCell ref="B33:C33"/>
  </mergeCells>
  <phoneticPr fontId="0" type="noConversion"/>
  <hyperlinks>
    <hyperlink ref="R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6"/>
  <sheetViews>
    <sheetView showGridLines="0" zoomScale="145" zoomScaleNormal="145" workbookViewId="0">
      <selection activeCell="K9" sqref="K9:L12"/>
    </sheetView>
  </sheetViews>
  <sheetFormatPr defaultColWidth="11.42578125" defaultRowHeight="12.75"/>
  <cols>
    <col min="1" max="1" width="5.7109375" style="1" customWidth="1"/>
    <col min="2" max="2" width="7.42578125" style="1" customWidth="1"/>
    <col min="3" max="3" width="12.42578125" style="1" customWidth="1"/>
    <col min="4" max="4" width="12.7109375" style="66" customWidth="1"/>
    <col min="5" max="5" width="3.7109375" style="66" customWidth="1"/>
    <col min="6" max="6" width="12" style="66" bestFit="1" customWidth="1"/>
    <col min="7" max="7" width="3.7109375" style="66" customWidth="1"/>
    <col min="8" max="8" width="12" style="66" bestFit="1" customWidth="1"/>
    <col min="9" max="9" width="3.7109375" style="66" customWidth="1"/>
    <col min="10" max="10" width="3.7109375" style="1" customWidth="1"/>
    <col min="11" max="11" width="8.5703125" style="1" bestFit="1" customWidth="1"/>
    <col min="12" max="12" width="3.7109375" style="1" customWidth="1"/>
    <col min="13" max="13" width="8.5703125" style="1" bestFit="1" customWidth="1"/>
    <col min="14" max="14" width="2.7109375" style="1" bestFit="1" customWidth="1"/>
    <col min="15" max="15" width="8.5703125" style="1" customWidth="1"/>
    <col min="16" max="16" width="2.7109375" style="1" bestFit="1" customWidth="1"/>
    <col min="17" max="17" width="11.140625" style="1" customWidth="1"/>
    <col min="18" max="16384" width="11.42578125" style="1"/>
  </cols>
  <sheetData>
    <row r="1" spans="1:17" s="44" customFormat="1" ht="15">
      <c r="A1" s="199" t="s">
        <v>111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38" t="s">
        <v>197</v>
      </c>
    </row>
    <row r="2" spans="1:17" s="44" customFormat="1" ht="15">
      <c r="A2" s="199" t="s">
        <v>181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43"/>
    </row>
    <row r="3" spans="1:17" s="44" customFormat="1" ht="15">
      <c r="A3" s="199" t="s">
        <v>203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43"/>
    </row>
    <row r="4" spans="1:17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15"/>
      <c r="K4" s="15"/>
      <c r="L4" s="15"/>
      <c r="M4" s="15"/>
      <c r="N4" s="15"/>
      <c r="O4" s="15"/>
      <c r="P4" s="15"/>
      <c r="Q4" s="39"/>
    </row>
    <row r="5" spans="1:17" ht="6" customHeight="1"/>
    <row r="6" spans="1:17">
      <c r="A6" s="209" t="s">
        <v>32</v>
      </c>
      <c r="B6" s="209"/>
      <c r="C6" s="209"/>
      <c r="D6" s="211" t="s">
        <v>170</v>
      </c>
      <c r="E6" s="211"/>
      <c r="F6" s="211"/>
      <c r="G6" s="211"/>
      <c r="H6" s="211"/>
      <c r="I6" s="211"/>
      <c r="K6" s="212" t="s">
        <v>171</v>
      </c>
      <c r="L6" s="212"/>
      <c r="M6" s="212"/>
      <c r="N6" s="212"/>
      <c r="O6" s="212"/>
      <c r="P6" s="212"/>
    </row>
    <row r="7" spans="1:17" ht="6" customHeight="1">
      <c r="A7" s="209"/>
      <c r="B7" s="209"/>
      <c r="C7" s="209"/>
      <c r="D7" s="100"/>
      <c r="E7" s="100"/>
      <c r="F7" s="100"/>
      <c r="G7" s="100"/>
      <c r="H7" s="100"/>
      <c r="I7" s="100"/>
      <c r="J7" s="66"/>
      <c r="K7" s="100"/>
      <c r="L7" s="100"/>
      <c r="M7" s="100"/>
      <c r="N7" s="100"/>
      <c r="O7" s="100"/>
      <c r="P7" s="100"/>
    </row>
    <row r="8" spans="1:17" ht="6" customHeight="1">
      <c r="A8" s="209"/>
      <c r="B8" s="209"/>
      <c r="C8" s="209"/>
    </row>
    <row r="9" spans="1:17" ht="11.25" customHeight="1">
      <c r="A9" s="209"/>
      <c r="B9" s="209"/>
      <c r="C9" s="209"/>
      <c r="D9" s="201" t="s">
        <v>0</v>
      </c>
      <c r="E9" s="201"/>
      <c r="F9" s="202" t="s">
        <v>33</v>
      </c>
      <c r="G9" s="202"/>
      <c r="H9" s="202"/>
      <c r="I9" s="202"/>
      <c r="J9" s="3"/>
      <c r="K9" s="207" t="s">
        <v>0</v>
      </c>
      <c r="L9" s="207"/>
      <c r="M9" s="213" t="s">
        <v>33</v>
      </c>
      <c r="N9" s="213"/>
      <c r="O9" s="213"/>
      <c r="P9" s="213"/>
      <c r="Q9" s="3"/>
    </row>
    <row r="10" spans="1:17" ht="6" customHeight="1">
      <c r="A10" s="209"/>
      <c r="B10" s="209"/>
      <c r="C10" s="209"/>
      <c r="D10" s="201"/>
      <c r="E10" s="201"/>
      <c r="F10" s="140"/>
      <c r="G10" s="140"/>
      <c r="H10" s="140"/>
      <c r="I10" s="140"/>
      <c r="J10" s="16"/>
      <c r="K10" s="207"/>
      <c r="L10" s="207"/>
      <c r="M10" s="4"/>
      <c r="N10" s="4"/>
      <c r="O10" s="4"/>
      <c r="P10" s="4"/>
      <c r="Q10" s="16"/>
    </row>
    <row r="11" spans="1:17" ht="6" customHeight="1">
      <c r="A11" s="209"/>
      <c r="B11" s="209"/>
      <c r="C11" s="209"/>
      <c r="D11" s="201"/>
      <c r="E11" s="201"/>
      <c r="F11" s="156"/>
      <c r="G11" s="156"/>
      <c r="H11" s="156"/>
      <c r="I11" s="156"/>
      <c r="J11" s="16"/>
      <c r="K11" s="207"/>
      <c r="L11" s="207"/>
      <c r="M11" s="16"/>
      <c r="N11" s="16"/>
      <c r="O11" s="16"/>
      <c r="P11" s="16"/>
      <c r="Q11" s="16"/>
    </row>
    <row r="12" spans="1:17">
      <c r="A12" s="209"/>
      <c r="B12" s="209"/>
      <c r="C12" s="209"/>
      <c r="D12" s="201"/>
      <c r="E12" s="201"/>
      <c r="F12" s="202" t="s">
        <v>34</v>
      </c>
      <c r="G12" s="202"/>
      <c r="H12" s="202" t="s">
        <v>35</v>
      </c>
      <c r="I12" s="202"/>
      <c r="J12" s="3"/>
      <c r="K12" s="207"/>
      <c r="L12" s="207"/>
      <c r="M12" s="213" t="s">
        <v>34</v>
      </c>
      <c r="N12" s="213"/>
      <c r="O12" s="213" t="s">
        <v>35</v>
      </c>
      <c r="P12" s="213"/>
      <c r="Q12" s="3"/>
    </row>
    <row r="13" spans="1:17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6"/>
      <c r="L13" s="6"/>
      <c r="M13" s="6"/>
      <c r="N13" s="6"/>
      <c r="O13" s="6"/>
      <c r="P13" s="6"/>
    </row>
    <row r="14" spans="1:17" ht="6" customHeight="1">
      <c r="I14" s="64"/>
    </row>
    <row r="15" spans="1:17" ht="12.75" customHeight="1">
      <c r="A15" s="29" t="s">
        <v>0</v>
      </c>
      <c r="B15" s="29"/>
      <c r="C15" s="29"/>
      <c r="D15" s="64">
        <v>430691</v>
      </c>
      <c r="E15" s="64"/>
      <c r="F15" s="64">
        <v>264831</v>
      </c>
      <c r="G15" s="64" t="s">
        <v>169</v>
      </c>
      <c r="H15" s="64">
        <v>165860</v>
      </c>
      <c r="I15" s="64" t="s">
        <v>169</v>
      </c>
      <c r="J15" s="21"/>
      <c r="K15" s="47">
        <f>SUM(K16:K20)</f>
        <v>100</v>
      </c>
      <c r="L15" s="50"/>
      <c r="M15" s="47">
        <v>100</v>
      </c>
      <c r="N15" s="50"/>
      <c r="O15" s="47">
        <v>100</v>
      </c>
      <c r="P15" s="50" t="s">
        <v>169</v>
      </c>
      <c r="Q15" s="22"/>
    </row>
    <row r="16" spans="1:17" ht="14.25">
      <c r="B16" s="1" t="s">
        <v>73</v>
      </c>
      <c r="D16" s="63">
        <v>30028</v>
      </c>
      <c r="E16" s="64"/>
      <c r="F16" s="63">
        <v>18189</v>
      </c>
      <c r="G16" s="64" t="s">
        <v>169</v>
      </c>
      <c r="H16" s="63">
        <v>11839</v>
      </c>
      <c r="I16" s="64" t="s">
        <v>169</v>
      </c>
      <c r="J16" s="21"/>
      <c r="K16" s="93">
        <f>D16/SUM(D$16:D$20)*100</f>
        <v>6.9824439018718749</v>
      </c>
      <c r="L16" s="50"/>
      <c r="M16" s="93">
        <f>F16/SUM(F$16:F$20)*100</f>
        <v>6.8760726733856021</v>
      </c>
      <c r="N16" s="50"/>
      <c r="O16" s="93">
        <f>H16/SUM(H$16:H$20)*100</f>
        <v>7.1524371088180567</v>
      </c>
      <c r="P16" s="50" t="s">
        <v>169</v>
      </c>
      <c r="Q16" s="22"/>
    </row>
    <row r="17" spans="1:17" ht="14.25">
      <c r="B17" s="1" t="s">
        <v>66</v>
      </c>
      <c r="D17" s="63">
        <v>128252</v>
      </c>
      <c r="E17" s="64"/>
      <c r="F17" s="63">
        <v>84672</v>
      </c>
      <c r="G17" s="64" t="s">
        <v>169</v>
      </c>
      <c r="H17" s="63">
        <v>43580</v>
      </c>
      <c r="I17" s="64" t="s">
        <v>169</v>
      </c>
      <c r="J17" s="21"/>
      <c r="K17" s="93">
        <f t="shared" ref="K17:O20" si="0">D17/SUM(D$16:D$20)*100</f>
        <v>29.822578769910475</v>
      </c>
      <c r="L17" s="50"/>
      <c r="M17" s="93">
        <f t="shared" si="0"/>
        <v>32.008951861064702</v>
      </c>
      <c r="N17" s="50"/>
      <c r="O17" s="93">
        <f t="shared" si="0"/>
        <v>26.328508252579685</v>
      </c>
      <c r="P17" s="50" t="s">
        <v>169</v>
      </c>
      <c r="Q17" s="22"/>
    </row>
    <row r="18" spans="1:17" ht="14.25">
      <c r="B18" s="1" t="s">
        <v>67</v>
      </c>
      <c r="D18" s="63">
        <v>98273</v>
      </c>
      <c r="E18" s="64"/>
      <c r="F18" s="63">
        <v>73139</v>
      </c>
      <c r="G18" s="64" t="s">
        <v>169</v>
      </c>
      <c r="H18" s="63">
        <v>25134</v>
      </c>
      <c r="I18" s="64" t="s">
        <v>169</v>
      </c>
      <c r="J18" s="21"/>
      <c r="K18" s="93">
        <f t="shared" si="0"/>
        <v>22.851528891989304</v>
      </c>
      <c r="L18" s="50"/>
      <c r="M18" s="93">
        <f t="shared" si="0"/>
        <v>27.649077973431723</v>
      </c>
      <c r="N18" s="50"/>
      <c r="O18" s="93">
        <f t="shared" si="0"/>
        <v>15.184504966047218</v>
      </c>
      <c r="P18" s="50" t="s">
        <v>169</v>
      </c>
      <c r="Q18" s="22"/>
    </row>
    <row r="19" spans="1:17" ht="14.25">
      <c r="B19" s="1" t="s">
        <v>68</v>
      </c>
      <c r="D19" s="63">
        <v>70217</v>
      </c>
      <c r="E19" s="64"/>
      <c r="F19" s="63">
        <v>49470</v>
      </c>
      <c r="G19" s="64" t="s">
        <v>169</v>
      </c>
      <c r="H19" s="63">
        <v>20747</v>
      </c>
      <c r="I19" s="64" t="s">
        <v>169</v>
      </c>
      <c r="J19" s="21"/>
      <c r="K19" s="93">
        <f t="shared" si="0"/>
        <v>16.327636321357982</v>
      </c>
      <c r="L19" s="50"/>
      <c r="M19" s="93">
        <f t="shared" si="0"/>
        <v>18.701375290141613</v>
      </c>
      <c r="N19" s="50"/>
      <c r="O19" s="93">
        <f t="shared" si="0"/>
        <v>12.534134022860732</v>
      </c>
      <c r="P19" s="50" t="s">
        <v>169</v>
      </c>
      <c r="Q19" s="22"/>
    </row>
    <row r="20" spans="1:17" ht="14.25">
      <c r="B20" s="1" t="s">
        <v>93</v>
      </c>
      <c r="D20" s="63">
        <v>103280</v>
      </c>
      <c r="E20" s="64"/>
      <c r="F20" s="63">
        <v>39056</v>
      </c>
      <c r="G20" s="64" t="s">
        <v>169</v>
      </c>
      <c r="H20" s="63">
        <v>64224</v>
      </c>
      <c r="I20" s="64" t="s">
        <v>169</v>
      </c>
      <c r="J20" s="21"/>
      <c r="K20" s="93">
        <f>D20/SUM(D$16:D$20)*100</f>
        <v>24.015812114870364</v>
      </c>
      <c r="L20" s="50"/>
      <c r="M20" s="93">
        <f>F20/SUM(F$16:F$20)*100</f>
        <v>14.764522201976366</v>
      </c>
      <c r="N20" s="50"/>
      <c r="O20" s="93">
        <f t="shared" si="0"/>
        <v>38.800415649694301</v>
      </c>
      <c r="P20" s="50" t="s">
        <v>169</v>
      </c>
      <c r="Q20" s="22"/>
    </row>
    <row r="21" spans="1:17" ht="14.25">
      <c r="B21" s="95" t="s">
        <v>29</v>
      </c>
      <c r="D21" s="76">
        <v>641</v>
      </c>
      <c r="E21" s="64"/>
      <c r="F21" s="76">
        <v>305</v>
      </c>
      <c r="G21" s="64" t="s">
        <v>169</v>
      </c>
      <c r="H21" s="76">
        <v>336</v>
      </c>
      <c r="I21" s="64" t="s">
        <v>169</v>
      </c>
      <c r="J21" s="21"/>
      <c r="K21" s="143" t="s">
        <v>172</v>
      </c>
      <c r="L21" s="50"/>
      <c r="M21" s="143" t="s">
        <v>172</v>
      </c>
      <c r="N21" s="50"/>
      <c r="O21" s="143" t="s">
        <v>172</v>
      </c>
      <c r="P21" s="50" t="s">
        <v>169</v>
      </c>
      <c r="Q21" s="22"/>
    </row>
    <row r="22" spans="1:17" ht="14.25">
      <c r="B22" s="95"/>
      <c r="D22" s="76"/>
      <c r="E22" s="64"/>
      <c r="F22" s="76"/>
      <c r="G22" s="64"/>
      <c r="H22" s="76"/>
      <c r="I22" s="64"/>
      <c r="J22" s="21"/>
      <c r="K22" s="22"/>
      <c r="L22" s="50"/>
      <c r="M22" s="22"/>
      <c r="N22" s="50"/>
      <c r="O22" s="22"/>
      <c r="P22" s="50"/>
      <c r="Q22" s="22"/>
    </row>
    <row r="23" spans="1:17" ht="14.25">
      <c r="A23" s="29" t="s">
        <v>146</v>
      </c>
      <c r="B23" s="29"/>
      <c r="D23" s="158">
        <v>354820</v>
      </c>
      <c r="E23" s="64"/>
      <c r="F23" s="64">
        <v>211945</v>
      </c>
      <c r="G23" s="64"/>
      <c r="H23" s="64">
        <v>142875</v>
      </c>
      <c r="I23" s="64"/>
      <c r="J23" s="21"/>
      <c r="K23" s="47">
        <v>100</v>
      </c>
      <c r="L23" s="50"/>
      <c r="M23" s="47">
        <v>100</v>
      </c>
      <c r="N23" s="50"/>
      <c r="O23" s="47">
        <v>100</v>
      </c>
      <c r="P23" s="50" t="s">
        <v>169</v>
      </c>
      <c r="Q23" s="22"/>
    </row>
    <row r="24" spans="1:17" ht="14.25">
      <c r="B24" s="1" t="s">
        <v>73</v>
      </c>
      <c r="D24" s="63">
        <v>24596</v>
      </c>
      <c r="E24" s="64"/>
      <c r="F24" s="63">
        <v>14624</v>
      </c>
      <c r="G24" s="64"/>
      <c r="H24" s="63">
        <v>9972</v>
      </c>
      <c r="I24" s="64"/>
      <c r="J24" s="21"/>
      <c r="K24" s="93">
        <f>D24/(D23-D29)*100</f>
        <v>6.9382228490832158</v>
      </c>
      <c r="L24" s="50"/>
      <c r="M24" s="93">
        <f>F24/(F23-F29)*100</f>
        <v>6.9085738311310996</v>
      </c>
      <c r="N24" s="50"/>
      <c r="O24" s="93">
        <f>H24/(H23-H29)*100</f>
        <v>6.9821664881214955</v>
      </c>
      <c r="P24" s="50" t="s">
        <v>169</v>
      </c>
      <c r="Q24" s="22"/>
    </row>
    <row r="25" spans="1:17" ht="14.25">
      <c r="B25" s="1" t="s">
        <v>66</v>
      </c>
      <c r="D25" s="63">
        <v>103920</v>
      </c>
      <c r="E25" s="64"/>
      <c r="F25" s="63">
        <v>64941</v>
      </c>
      <c r="G25" s="64"/>
      <c r="H25" s="63">
        <v>38979</v>
      </c>
      <c r="I25" s="64"/>
      <c r="J25" s="21"/>
      <c r="K25" s="93">
        <f>D25/(D23-D29)*100</f>
        <v>29.314527503526094</v>
      </c>
      <c r="L25" s="50"/>
      <c r="M25" s="93">
        <f>F25/(F23-F29)*100</f>
        <v>30.678999806310497</v>
      </c>
      <c r="N25" s="50"/>
      <c r="O25" s="93">
        <f>H25/(H23-H29)*100</f>
        <v>27.292204927846747</v>
      </c>
      <c r="P25" s="50" t="s">
        <v>169</v>
      </c>
      <c r="Q25" s="22"/>
    </row>
    <row r="26" spans="1:17" ht="14.25">
      <c r="B26" s="1" t="s">
        <v>67</v>
      </c>
      <c r="D26" s="63">
        <v>89206</v>
      </c>
      <c r="E26" s="64"/>
      <c r="F26" s="63">
        <v>65212</v>
      </c>
      <c r="G26" s="64"/>
      <c r="H26" s="63">
        <v>23994</v>
      </c>
      <c r="I26" s="64"/>
      <c r="J26" s="21"/>
      <c r="K26" s="93">
        <f>D26/(D23-D29)*100</f>
        <v>25.1638928067701</v>
      </c>
      <c r="L26" s="50"/>
      <c r="M26" s="93">
        <f>F26/(F23-F29)*100</f>
        <v>30.807023842705227</v>
      </c>
      <c r="N26" s="50"/>
      <c r="O26" s="93">
        <f>H26/(H23-H29)*100</f>
        <v>16.800050412754427</v>
      </c>
      <c r="P26" s="50" t="s">
        <v>169</v>
      </c>
      <c r="Q26" s="22"/>
    </row>
    <row r="27" spans="1:17" ht="14.25">
      <c r="B27" s="1" t="s">
        <v>68</v>
      </c>
      <c r="D27" s="63">
        <v>58930</v>
      </c>
      <c r="E27" s="64"/>
      <c r="F27" s="63">
        <v>42248</v>
      </c>
      <c r="G27" s="64"/>
      <c r="H27" s="63">
        <v>16682</v>
      </c>
      <c r="I27" s="64"/>
      <c r="J27" s="21"/>
      <c r="K27" s="93">
        <f>D27/(D23-D29)*100</f>
        <v>16.623413258110016</v>
      </c>
      <c r="L27" s="50"/>
      <c r="M27" s="93">
        <f>F27/(F23-F29)*100</f>
        <v>19.958522101861782</v>
      </c>
      <c r="N27" s="50"/>
      <c r="O27" s="93">
        <f>H27/(H23-H29)*100</f>
        <v>11.68035512984785</v>
      </c>
      <c r="P27" s="50" t="s">
        <v>169</v>
      </c>
      <c r="Q27" s="22"/>
    </row>
    <row r="28" spans="1:17" ht="14.25">
      <c r="B28" s="1" t="s">
        <v>93</v>
      </c>
      <c r="D28" s="63">
        <v>77848</v>
      </c>
      <c r="E28" s="64"/>
      <c r="F28" s="63">
        <v>24654</v>
      </c>
      <c r="G28" s="64"/>
      <c r="H28" s="63">
        <v>53194</v>
      </c>
      <c r="I28" s="64"/>
      <c r="J28" s="21"/>
      <c r="K28" s="93">
        <f>D28/(D23-D29)*100</f>
        <v>21.959943582510576</v>
      </c>
      <c r="L28" s="50"/>
      <c r="M28" s="93">
        <f>F28/(F23-F29)*100</f>
        <v>11.646880417991392</v>
      </c>
      <c r="N28" s="50"/>
      <c r="O28" s="93">
        <f>H28/(H23-H29)*100</f>
        <v>37.245223041429483</v>
      </c>
      <c r="P28" s="50" t="s">
        <v>169</v>
      </c>
      <c r="Q28" s="22"/>
    </row>
    <row r="29" spans="1:17" ht="14.25">
      <c r="B29" s="95" t="s">
        <v>29</v>
      </c>
      <c r="D29" s="63">
        <v>320</v>
      </c>
      <c r="E29" s="64"/>
      <c r="F29" s="63">
        <v>266</v>
      </c>
      <c r="G29" s="64"/>
      <c r="H29" s="63">
        <v>54</v>
      </c>
      <c r="I29" s="64"/>
      <c r="J29" s="21"/>
      <c r="K29" s="143" t="s">
        <v>172</v>
      </c>
      <c r="L29" s="50"/>
      <c r="M29" s="143" t="s">
        <v>172</v>
      </c>
      <c r="N29" s="50"/>
      <c r="O29" s="143" t="s">
        <v>172</v>
      </c>
      <c r="P29" s="50"/>
      <c r="Q29" s="22"/>
    </row>
    <row r="30" spans="1:17" ht="14.25">
      <c r="D30" s="63"/>
      <c r="E30" s="64"/>
      <c r="F30" s="63"/>
      <c r="G30" s="64"/>
      <c r="H30" s="63"/>
      <c r="I30" s="64"/>
      <c r="J30" s="21"/>
      <c r="K30" s="93"/>
      <c r="L30" s="50"/>
      <c r="M30" s="93"/>
      <c r="N30" s="50"/>
      <c r="O30" s="93"/>
      <c r="P30" s="50"/>
      <c r="Q30" s="22"/>
    </row>
    <row r="31" spans="1:17" ht="6.95" customHeight="1">
      <c r="D31" s="76"/>
      <c r="E31" s="64"/>
      <c r="F31" s="76"/>
      <c r="G31" s="64"/>
      <c r="H31" s="76"/>
      <c r="I31" s="64"/>
      <c r="J31" s="21"/>
      <c r="K31" s="22"/>
      <c r="L31" s="50"/>
      <c r="M31" s="22"/>
      <c r="N31" s="50"/>
      <c r="O31" s="22"/>
      <c r="P31" s="50" t="s">
        <v>169</v>
      </c>
      <c r="Q31" s="22"/>
    </row>
    <row r="32" spans="1:17" ht="14.25">
      <c r="A32" s="29" t="s">
        <v>147</v>
      </c>
      <c r="B32" s="29"/>
      <c r="D32" s="64">
        <v>75872</v>
      </c>
      <c r="E32" s="64"/>
      <c r="F32" s="64">
        <v>52886</v>
      </c>
      <c r="G32" s="64"/>
      <c r="H32" s="64">
        <v>22985</v>
      </c>
      <c r="I32" s="64"/>
      <c r="J32" s="21"/>
      <c r="K32" s="47">
        <v>100</v>
      </c>
      <c r="L32" s="50"/>
      <c r="M32" s="47">
        <v>100</v>
      </c>
      <c r="N32" s="50"/>
      <c r="O32" s="47">
        <v>100</v>
      </c>
      <c r="P32" s="50" t="s">
        <v>169</v>
      </c>
      <c r="Q32" s="22"/>
    </row>
    <row r="33" spans="1:17" ht="14.25">
      <c r="B33" s="1" t="s">
        <v>73</v>
      </c>
      <c r="D33" s="63">
        <v>5432</v>
      </c>
      <c r="E33" s="64"/>
      <c r="F33" s="63">
        <v>3565</v>
      </c>
      <c r="G33" s="64"/>
      <c r="H33" s="63">
        <v>1867</v>
      </c>
      <c r="I33" s="64"/>
      <c r="J33" s="21"/>
      <c r="K33" s="93">
        <f>D33/(D32-D38)*100</f>
        <v>7.1898452700824604</v>
      </c>
      <c r="L33" s="50"/>
      <c r="M33" s="93">
        <f>F33/(F32-F38)*100</f>
        <v>6.7458890760118839</v>
      </c>
      <c r="N33" s="50"/>
      <c r="O33" s="93">
        <f>H33/(H32-H38)*100</f>
        <v>8.2235827864158928</v>
      </c>
      <c r="P33" s="50" t="s">
        <v>169</v>
      </c>
      <c r="Q33" s="22"/>
    </row>
    <row r="34" spans="1:17" ht="14.25">
      <c r="B34" s="1" t="s">
        <v>66</v>
      </c>
      <c r="D34" s="63">
        <v>24332</v>
      </c>
      <c r="E34" s="64"/>
      <c r="F34" s="63">
        <v>19731</v>
      </c>
      <c r="G34" s="64"/>
      <c r="H34" s="63">
        <v>4601</v>
      </c>
      <c r="I34" s="64"/>
      <c r="J34" s="21"/>
      <c r="K34" s="93">
        <f>D34/(D32-D38)*100</f>
        <v>32.206059482998242</v>
      </c>
      <c r="L34" s="50"/>
      <c r="M34" s="93">
        <f>F34/(F32-F38)*100</f>
        <v>37.336083410600409</v>
      </c>
      <c r="N34" s="50"/>
      <c r="O34" s="93">
        <f>H34/(H32-H38)*100</f>
        <v>20.266044135136326</v>
      </c>
      <c r="P34" s="50" t="s">
        <v>169</v>
      </c>
      <c r="Q34" s="22"/>
    </row>
    <row r="35" spans="1:17" ht="14.25">
      <c r="B35" s="1" t="s">
        <v>67</v>
      </c>
      <c r="D35" s="63">
        <v>9067</v>
      </c>
      <c r="E35" s="64"/>
      <c r="F35" s="63">
        <v>7927</v>
      </c>
      <c r="G35" s="64"/>
      <c r="H35" s="63">
        <v>1140</v>
      </c>
      <c r="I35" s="64"/>
      <c r="J35" s="21"/>
      <c r="K35" s="93">
        <f>D35/(D32-D38)*100</f>
        <v>12.0011647761115</v>
      </c>
      <c r="L35" s="50"/>
      <c r="M35" s="93">
        <f>F35/(F32-F38)*100</f>
        <v>14.999905387249987</v>
      </c>
      <c r="N35" s="50"/>
      <c r="O35" s="93">
        <f>H35/(H32-H38)*100</f>
        <v>5.0213628154869401</v>
      </c>
      <c r="P35" s="50" t="s">
        <v>169</v>
      </c>
      <c r="Q35" s="22"/>
    </row>
    <row r="36" spans="1:17" ht="14.25">
      <c r="B36" s="1" t="s">
        <v>68</v>
      </c>
      <c r="D36" s="63">
        <v>11287</v>
      </c>
      <c r="E36" s="64"/>
      <c r="F36" s="63">
        <v>7222</v>
      </c>
      <c r="G36" s="64"/>
      <c r="H36" s="63">
        <v>4065</v>
      </c>
      <c r="I36" s="64"/>
      <c r="J36" s="21"/>
      <c r="K36" s="93">
        <f>D36/(D32-D38)*100</f>
        <v>14.939577239215893</v>
      </c>
      <c r="L36" s="50"/>
      <c r="M36" s="93">
        <f>F36/(F32-F38)*100</f>
        <v>13.665865612049879</v>
      </c>
      <c r="N36" s="50"/>
      <c r="O36" s="93">
        <f>H36/(H32-H38)*100</f>
        <v>17.905122671012641</v>
      </c>
      <c r="P36" s="50" t="s">
        <v>169</v>
      </c>
      <c r="Q36" s="22"/>
    </row>
    <row r="37" spans="1:17" ht="14.25">
      <c r="B37" s="1" t="s">
        <v>93</v>
      </c>
      <c r="D37" s="63">
        <v>25432</v>
      </c>
      <c r="E37" s="64"/>
      <c r="F37" s="63">
        <v>14402</v>
      </c>
      <c r="G37" s="64"/>
      <c r="H37" s="63">
        <v>11030</v>
      </c>
      <c r="I37" s="64"/>
      <c r="J37" s="21"/>
      <c r="K37" s="93">
        <f>D37/(D32-D38)*100</f>
        <v>33.662029622374291</v>
      </c>
      <c r="L37" s="50"/>
      <c r="M37" s="93">
        <f>F37/(F32-F38)*100</f>
        <v>27.252256514087836</v>
      </c>
      <c r="N37" s="50"/>
      <c r="O37" s="93">
        <f>H37/(H32-H38)*100</f>
        <v>48.583887591948198</v>
      </c>
      <c r="P37" s="50" t="s">
        <v>169</v>
      </c>
      <c r="Q37" s="22"/>
    </row>
    <row r="38" spans="1:17" ht="14.25">
      <c r="B38" s="95" t="s">
        <v>29</v>
      </c>
      <c r="D38" s="63">
        <v>321</v>
      </c>
      <c r="E38" s="64"/>
      <c r="F38" s="63">
        <v>39</v>
      </c>
      <c r="G38" s="64"/>
      <c r="H38" s="63">
        <v>282</v>
      </c>
      <c r="I38" s="64"/>
      <c r="J38" s="21"/>
      <c r="K38" s="143" t="s">
        <v>172</v>
      </c>
      <c r="L38" s="50"/>
      <c r="M38" s="143" t="s">
        <v>172</v>
      </c>
      <c r="N38" s="50"/>
      <c r="O38" s="143" t="s">
        <v>172</v>
      </c>
      <c r="P38" s="50"/>
      <c r="Q38" s="22"/>
    </row>
    <row r="39" spans="1:17" ht="6" customHeight="1" thickBot="1">
      <c r="A39" s="2"/>
      <c r="B39" s="2"/>
      <c r="C39" s="2"/>
      <c r="D39" s="81"/>
      <c r="E39" s="81"/>
      <c r="F39" s="81"/>
      <c r="G39" s="159"/>
      <c r="H39" s="81"/>
      <c r="I39" s="81"/>
      <c r="J39" s="2"/>
      <c r="K39" s="2"/>
      <c r="L39" s="2"/>
      <c r="M39" s="2"/>
      <c r="N39" s="2"/>
      <c r="O39" s="2"/>
      <c r="P39" s="2"/>
      <c r="Q39" s="7"/>
    </row>
    <row r="40" spans="1:17" s="9" customFormat="1" ht="6" customHeight="1">
      <c r="D40" s="82"/>
      <c r="E40" s="82"/>
      <c r="F40" s="82"/>
      <c r="G40" s="82"/>
      <c r="H40" s="82"/>
      <c r="I40" s="82"/>
    </row>
    <row r="41" spans="1:17">
      <c r="A41" s="10" t="s">
        <v>42</v>
      </c>
      <c r="B41" s="24">
        <v>0</v>
      </c>
      <c r="C41" s="204" t="s">
        <v>36</v>
      </c>
      <c r="D41" s="204"/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31"/>
    </row>
    <row r="42" spans="1:17">
      <c r="A42" s="9"/>
      <c r="B42" s="24" t="s">
        <v>74</v>
      </c>
      <c r="C42" s="204" t="s">
        <v>161</v>
      </c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31"/>
    </row>
    <row r="43" spans="1:17">
      <c r="B43" s="24" t="s">
        <v>172</v>
      </c>
      <c r="C43" s="204" t="s">
        <v>173</v>
      </c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</row>
    <row r="44" spans="1:17">
      <c r="D44" s="63"/>
      <c r="E44" s="63"/>
      <c r="F44" s="63"/>
      <c r="G44" s="63"/>
      <c r="H44" s="63"/>
    </row>
    <row r="46" spans="1:17">
      <c r="D46" s="106"/>
      <c r="F46" s="106"/>
      <c r="H46" s="106"/>
    </row>
  </sheetData>
  <mergeCells count="17">
    <mergeCell ref="C42:P42"/>
    <mergeCell ref="A6:C12"/>
    <mergeCell ref="C43:P43"/>
    <mergeCell ref="A3:P3"/>
    <mergeCell ref="A2:P2"/>
    <mergeCell ref="D9:E12"/>
    <mergeCell ref="F9:I9"/>
    <mergeCell ref="F12:G12"/>
    <mergeCell ref="H12:I12"/>
    <mergeCell ref="C41:P41"/>
    <mergeCell ref="A1:P1"/>
    <mergeCell ref="K9:L12"/>
    <mergeCell ref="M9:P9"/>
    <mergeCell ref="M12:N12"/>
    <mergeCell ref="O12:P12"/>
    <mergeCell ref="D6:I6"/>
    <mergeCell ref="K6:P6"/>
  </mergeCells>
  <phoneticPr fontId="0" type="noConversion"/>
  <hyperlinks>
    <hyperlink ref="Q1" location="Índice!A1" display="Ir a Índice"/>
  </hyperlinks>
  <printOptions horizontalCentered="1"/>
  <pageMargins left="0.78740157480314965" right="0.78740157480314965" top="1.3385826771653544" bottom="0.78740157480314965" header="0.39370078740157483" footer="0.39370078740157483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showGridLines="0" zoomScale="130" zoomScaleNormal="130" workbookViewId="0">
      <selection activeCell="K18" sqref="K18"/>
    </sheetView>
  </sheetViews>
  <sheetFormatPr defaultColWidth="11.42578125" defaultRowHeight="12.75"/>
  <cols>
    <col min="1" max="1" width="5.7109375" style="1" customWidth="1"/>
    <col min="2" max="2" width="6.7109375" style="1" customWidth="1"/>
    <col min="3" max="3" width="23.5703125" style="1" customWidth="1"/>
    <col min="4" max="4" width="11" style="66" customWidth="1"/>
    <col min="5" max="5" width="3.7109375" style="66" customWidth="1"/>
    <col min="6" max="6" width="12.7109375" style="66" customWidth="1"/>
    <col min="7" max="7" width="3.7109375" style="66" customWidth="1"/>
    <col min="8" max="8" width="12.7109375" style="66" customWidth="1"/>
    <col min="9" max="10" width="3.7109375" style="66" customWidth="1"/>
    <col min="11" max="11" width="8.5703125" style="66" bestFit="1" customWidth="1"/>
    <col min="12" max="12" width="2.85546875" style="1" bestFit="1" customWidth="1"/>
    <col min="13" max="13" width="8.5703125" style="1" bestFit="1" customWidth="1"/>
    <col min="14" max="14" width="2.85546875" style="1" bestFit="1" customWidth="1"/>
    <col min="15" max="15" width="8.5703125" style="1" bestFit="1" customWidth="1"/>
    <col min="16" max="16" width="2.7109375" style="1" bestFit="1" customWidth="1"/>
    <col min="17" max="17" width="10.7109375" style="1" customWidth="1"/>
    <col min="18" max="16384" width="11.42578125" style="1"/>
  </cols>
  <sheetData>
    <row r="1" spans="1:17" s="44" customFormat="1" ht="15">
      <c r="A1" s="199" t="s">
        <v>112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38" t="s">
        <v>197</v>
      </c>
    </row>
    <row r="2" spans="1:17" s="44" customFormat="1" ht="15">
      <c r="A2" s="199" t="s">
        <v>181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</row>
    <row r="3" spans="1:17" s="44" customFormat="1" ht="15">
      <c r="A3" s="199" t="s">
        <v>204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</row>
    <row r="4" spans="1:17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69"/>
      <c r="K4" s="69"/>
      <c r="L4" s="15"/>
      <c r="M4" s="15"/>
      <c r="N4" s="15"/>
      <c r="O4" s="15"/>
      <c r="P4" s="15"/>
    </row>
    <row r="5" spans="1:17" ht="6" customHeight="1"/>
    <row r="6" spans="1:17">
      <c r="A6" s="215" t="s">
        <v>80</v>
      </c>
      <c r="B6" s="215"/>
      <c r="C6" s="215"/>
      <c r="D6" s="211" t="s">
        <v>170</v>
      </c>
      <c r="E6" s="211"/>
      <c r="F6" s="211"/>
      <c r="G6" s="211"/>
      <c r="H6" s="211"/>
      <c r="I6" s="211"/>
      <c r="K6" s="212" t="s">
        <v>171</v>
      </c>
      <c r="L6" s="212"/>
      <c r="M6" s="212"/>
      <c r="N6" s="212"/>
      <c r="O6" s="212"/>
      <c r="P6" s="212"/>
    </row>
    <row r="7" spans="1:17" ht="6" customHeight="1">
      <c r="A7" s="215"/>
      <c r="B7" s="215"/>
      <c r="C7" s="215"/>
      <c r="D7" s="74"/>
      <c r="E7" s="74"/>
      <c r="F7" s="74"/>
      <c r="G7" s="74"/>
      <c r="H7" s="74"/>
      <c r="I7" s="74"/>
      <c r="K7" s="74"/>
      <c r="L7" s="6"/>
      <c r="M7" s="6"/>
      <c r="N7" s="6"/>
      <c r="O7" s="6"/>
      <c r="P7" s="6"/>
    </row>
    <row r="8" spans="1:17" ht="6" customHeight="1">
      <c r="A8" s="215"/>
      <c r="B8" s="215"/>
      <c r="C8" s="215"/>
      <c r="D8" s="75"/>
      <c r="E8" s="75"/>
      <c r="F8" s="75"/>
      <c r="G8" s="75"/>
      <c r="H8" s="75"/>
      <c r="I8" s="75"/>
      <c r="K8" s="75"/>
      <c r="L8" s="7"/>
      <c r="M8" s="7"/>
      <c r="N8" s="7"/>
      <c r="O8" s="7"/>
      <c r="P8" s="7"/>
    </row>
    <row r="9" spans="1:17" ht="12.75" customHeight="1">
      <c r="A9" s="215"/>
      <c r="B9" s="215"/>
      <c r="C9" s="215"/>
      <c r="D9" s="201" t="s">
        <v>0</v>
      </c>
      <c r="E9" s="201"/>
      <c r="F9" s="202" t="s">
        <v>33</v>
      </c>
      <c r="G9" s="202"/>
      <c r="H9" s="202"/>
      <c r="I9" s="202"/>
      <c r="J9" s="147"/>
      <c r="K9" s="218" t="s">
        <v>0</v>
      </c>
      <c r="L9" s="207"/>
      <c r="M9" s="213" t="s">
        <v>33</v>
      </c>
      <c r="N9" s="213"/>
      <c r="O9" s="213"/>
      <c r="P9" s="213"/>
    </row>
    <row r="10" spans="1:17" ht="6" customHeight="1">
      <c r="A10" s="215"/>
      <c r="B10" s="215"/>
      <c r="C10" s="215"/>
      <c r="D10" s="201"/>
      <c r="E10" s="201"/>
      <c r="F10" s="140"/>
      <c r="G10" s="140"/>
      <c r="H10" s="140"/>
      <c r="I10" s="140"/>
      <c r="J10" s="156"/>
      <c r="K10" s="207"/>
      <c r="L10" s="207"/>
      <c r="M10" s="4"/>
      <c r="N10" s="4"/>
      <c r="O10" s="4"/>
      <c r="P10" s="4"/>
    </row>
    <row r="11" spans="1:17" ht="6" customHeight="1">
      <c r="A11" s="215"/>
      <c r="B11" s="215"/>
      <c r="C11" s="215"/>
      <c r="D11" s="201"/>
      <c r="E11" s="201"/>
      <c r="F11" s="156"/>
      <c r="G11" s="156"/>
      <c r="H11" s="156"/>
      <c r="K11" s="207"/>
      <c r="L11" s="207"/>
      <c r="M11" s="16"/>
      <c r="N11" s="16"/>
      <c r="O11" s="16"/>
    </row>
    <row r="12" spans="1:17">
      <c r="A12" s="215"/>
      <c r="B12" s="215"/>
      <c r="C12" s="215"/>
      <c r="D12" s="201"/>
      <c r="E12" s="201"/>
      <c r="F12" s="202" t="s">
        <v>34</v>
      </c>
      <c r="G12" s="202"/>
      <c r="H12" s="202" t="s">
        <v>35</v>
      </c>
      <c r="I12" s="202"/>
      <c r="J12" s="147"/>
      <c r="K12" s="207"/>
      <c r="L12" s="207"/>
      <c r="M12" s="213" t="s">
        <v>34</v>
      </c>
      <c r="N12" s="213"/>
      <c r="O12" s="213" t="s">
        <v>35</v>
      </c>
      <c r="P12" s="213"/>
    </row>
    <row r="13" spans="1:17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74"/>
      <c r="L13" s="6"/>
      <c r="M13" s="6"/>
      <c r="N13" s="6"/>
      <c r="O13" s="6"/>
      <c r="P13" s="6"/>
    </row>
    <row r="14" spans="1:17" ht="6" customHeight="1"/>
    <row r="15" spans="1:17" ht="12.75" customHeight="1">
      <c r="A15" s="216" t="s">
        <v>0</v>
      </c>
      <c r="B15" s="216"/>
      <c r="C15" s="216"/>
      <c r="D15" s="64">
        <v>430691.29004510876</v>
      </c>
      <c r="E15" s="64" t="s">
        <v>169</v>
      </c>
      <c r="F15" s="64">
        <v>264832</v>
      </c>
      <c r="G15" s="64" t="s">
        <v>169</v>
      </c>
      <c r="H15" s="64">
        <v>165862</v>
      </c>
      <c r="I15" s="64" t="s">
        <v>169</v>
      </c>
      <c r="J15" s="64"/>
      <c r="K15" s="142">
        <f>SUM(K16:K21)</f>
        <v>100.00063143016979</v>
      </c>
      <c r="L15" s="42"/>
      <c r="M15" s="48">
        <f>SUM(M16:M21)</f>
        <v>100</v>
      </c>
      <c r="N15" s="42"/>
      <c r="O15" s="48">
        <f>SUM(O16:O21)</f>
        <v>100</v>
      </c>
      <c r="P15" s="42"/>
    </row>
    <row r="16" spans="1:17">
      <c r="B16" s="95" t="s">
        <v>38</v>
      </c>
      <c r="D16" s="63">
        <v>19450</v>
      </c>
      <c r="E16" s="64" t="s">
        <v>169</v>
      </c>
      <c r="F16" s="63">
        <v>9298</v>
      </c>
      <c r="G16" s="64"/>
      <c r="H16" s="63">
        <v>10152</v>
      </c>
      <c r="I16" s="64" t="s">
        <v>169</v>
      </c>
      <c r="J16" s="64"/>
      <c r="K16" s="105">
        <f>D16/(D$15-D$22)*100</f>
        <v>4.5319266538906815</v>
      </c>
      <c r="L16" s="42"/>
      <c r="M16" s="93">
        <f>F16/(F$15-F$22)*100</f>
        <v>3.526471291004047</v>
      </c>
      <c r="N16" s="42"/>
      <c r="O16" s="93">
        <f>H16/(H$15-H$22)*100</f>
        <v>6.1335089447005444</v>
      </c>
      <c r="P16" s="42"/>
    </row>
    <row r="17" spans="1:16">
      <c r="B17" s="95" t="s">
        <v>39</v>
      </c>
      <c r="D17" s="63">
        <v>26259</v>
      </c>
      <c r="E17" s="64" t="s">
        <v>169</v>
      </c>
      <c r="F17" s="63">
        <v>12152</v>
      </c>
      <c r="G17" s="64"/>
      <c r="H17" s="63">
        <v>14107</v>
      </c>
      <c r="I17" s="64" t="s">
        <v>169</v>
      </c>
      <c r="J17" s="64"/>
      <c r="K17" s="105">
        <f t="shared" ref="K17:O21" si="0">D17/(D$15-D$22)*100</f>
        <v>6.1184504886640303</v>
      </c>
      <c r="L17" s="42"/>
      <c r="M17" s="93">
        <f t="shared" si="0"/>
        <v>4.608913651138006</v>
      </c>
      <c r="N17" s="42"/>
      <c r="O17" s="93">
        <f t="shared" si="0"/>
        <v>8.5229915960294118</v>
      </c>
      <c r="P17" s="42"/>
    </row>
    <row r="18" spans="1:16">
      <c r="B18" s="95" t="s">
        <v>40</v>
      </c>
      <c r="D18" s="63">
        <v>58103</v>
      </c>
      <c r="E18" s="64" t="s">
        <v>169</v>
      </c>
      <c r="F18" s="63">
        <v>29392</v>
      </c>
      <c r="G18" s="64"/>
      <c r="H18" s="63">
        <v>28711</v>
      </c>
      <c r="I18" s="64" t="s">
        <v>169</v>
      </c>
      <c r="J18" s="64"/>
      <c r="K18" s="105">
        <f t="shared" si="0"/>
        <v>13.538227988226748</v>
      </c>
      <c r="L18" s="42"/>
      <c r="M18" s="93">
        <f t="shared" si="0"/>
        <v>11.147563366873623</v>
      </c>
      <c r="N18" s="42"/>
      <c r="O18" s="93">
        <f t="shared" si="0"/>
        <v>17.346254463287757</v>
      </c>
      <c r="P18" s="42"/>
    </row>
    <row r="19" spans="1:16">
      <c r="B19" s="95" t="s">
        <v>69</v>
      </c>
      <c r="D19" s="63">
        <v>121137</v>
      </c>
      <c r="E19" s="64" t="s">
        <v>169</v>
      </c>
      <c r="F19" s="63">
        <v>77465</v>
      </c>
      <c r="G19" s="64"/>
      <c r="H19" s="63">
        <v>43672</v>
      </c>
      <c r="I19" s="64" t="s">
        <v>169</v>
      </c>
      <c r="J19" s="64"/>
      <c r="K19" s="105">
        <f t="shared" si="0"/>
        <v>28.225398409889742</v>
      </c>
      <c r="L19" s="42"/>
      <c r="M19" s="93">
        <f t="shared" si="0"/>
        <v>29.380307437903685</v>
      </c>
      <c r="N19" s="42"/>
      <c r="O19" s="93">
        <f t="shared" si="0"/>
        <v>26.385205145090833</v>
      </c>
      <c r="P19" s="42"/>
    </row>
    <row r="20" spans="1:16">
      <c r="B20" s="95" t="s">
        <v>162</v>
      </c>
      <c r="D20" s="63">
        <v>112002</v>
      </c>
      <c r="E20" s="64" t="s">
        <v>169</v>
      </c>
      <c r="F20" s="63">
        <v>72490</v>
      </c>
      <c r="G20" s="64"/>
      <c r="H20" s="63">
        <v>39512</v>
      </c>
      <c r="I20" s="64" t="s">
        <v>169</v>
      </c>
      <c r="J20" s="64"/>
      <c r="K20" s="105">
        <f t="shared" si="0"/>
        <v>26.096907408178101</v>
      </c>
      <c r="L20" s="42"/>
      <c r="M20" s="93">
        <f t="shared" si="0"/>
        <v>27.493429112162115</v>
      </c>
      <c r="N20" s="42"/>
      <c r="O20" s="93">
        <f t="shared" si="0"/>
        <v>23.87186814647438</v>
      </c>
      <c r="P20" s="42"/>
    </row>
    <row r="21" spans="1:16">
      <c r="B21" s="95" t="s">
        <v>163</v>
      </c>
      <c r="D21" s="63">
        <v>92229</v>
      </c>
      <c r="E21" s="64" t="s">
        <v>169</v>
      </c>
      <c r="F21" s="63">
        <v>62866</v>
      </c>
      <c r="G21" s="64"/>
      <c r="H21" s="63">
        <v>29363</v>
      </c>
      <c r="I21" s="64" t="s">
        <v>169</v>
      </c>
      <c r="J21" s="64"/>
      <c r="K21" s="105">
        <f>D21/(D$15-D$22)*100</f>
        <v>21.489720481320493</v>
      </c>
      <c r="L21" s="42"/>
      <c r="M21" s="93">
        <f t="shared" si="0"/>
        <v>23.843315140918524</v>
      </c>
      <c r="N21" s="42"/>
      <c r="O21" s="93">
        <f t="shared" si="0"/>
        <v>17.740171704417069</v>
      </c>
      <c r="P21" s="42"/>
    </row>
    <row r="22" spans="1:16">
      <c r="B22" s="95" t="s">
        <v>29</v>
      </c>
      <c r="D22" s="63">
        <v>1514</v>
      </c>
      <c r="E22" s="64" t="s">
        <v>74</v>
      </c>
      <c r="F22" s="63">
        <v>1169</v>
      </c>
      <c r="G22" s="64" t="s">
        <v>74</v>
      </c>
      <c r="H22" s="63">
        <v>345</v>
      </c>
      <c r="I22" s="64" t="s">
        <v>74</v>
      </c>
      <c r="J22" s="64"/>
      <c r="K22" s="143" t="s">
        <v>172</v>
      </c>
      <c r="L22" s="42"/>
      <c r="M22" s="57" t="s">
        <v>172</v>
      </c>
      <c r="N22" s="42"/>
      <c r="O22" s="57" t="s">
        <v>172</v>
      </c>
      <c r="P22" s="42"/>
    </row>
    <row r="23" spans="1:16" ht="6.95" customHeight="1">
      <c r="D23" s="76"/>
      <c r="E23" s="64" t="s">
        <v>169</v>
      </c>
      <c r="F23" s="76"/>
      <c r="G23" s="64" t="s">
        <v>169</v>
      </c>
      <c r="H23" s="76"/>
      <c r="I23" s="64" t="s">
        <v>169</v>
      </c>
      <c r="J23" s="64"/>
      <c r="K23" s="76"/>
      <c r="L23" s="42"/>
      <c r="M23" s="22"/>
      <c r="N23" s="42"/>
      <c r="O23" s="22"/>
      <c r="P23" s="42"/>
    </row>
    <row r="24" spans="1:16">
      <c r="A24" s="29" t="s">
        <v>146</v>
      </c>
      <c r="B24" s="29"/>
      <c r="D24" s="64">
        <v>354820</v>
      </c>
      <c r="E24" s="64"/>
      <c r="F24" s="64">
        <v>211945</v>
      </c>
      <c r="G24" s="64"/>
      <c r="H24" s="64">
        <v>142875</v>
      </c>
      <c r="I24" s="64" t="s">
        <v>169</v>
      </c>
      <c r="J24" s="64"/>
      <c r="K24" s="142">
        <f>SUM(K25:K30)</f>
        <v>100</v>
      </c>
      <c r="L24" s="48"/>
      <c r="M24" s="48">
        <f>SUM(M25:M30)</f>
        <v>100.00000000000001</v>
      </c>
      <c r="N24" s="48"/>
      <c r="O24" s="48">
        <f>SUM(O25:O30)</f>
        <v>100</v>
      </c>
      <c r="P24" s="42"/>
    </row>
    <row r="25" spans="1:16">
      <c r="B25" s="1" t="s">
        <v>38</v>
      </c>
      <c r="D25" s="63">
        <v>16318</v>
      </c>
      <c r="E25" s="64"/>
      <c r="F25" s="63">
        <v>7106</v>
      </c>
      <c r="G25" s="64"/>
      <c r="H25" s="63">
        <v>9212</v>
      </c>
      <c r="I25" s="64" t="s">
        <v>74</v>
      </c>
      <c r="J25" s="64"/>
      <c r="K25" s="105">
        <f>D25/(D$24-D$31)*100</f>
        <v>4.616359531744191</v>
      </c>
      <c r="L25" s="42"/>
      <c r="M25" s="93">
        <f>F25/(F$24-F$31)*100</f>
        <v>3.3696729435084243</v>
      </c>
      <c r="N25" s="42"/>
      <c r="O25" s="93">
        <f>H25/(H$24-H$31)*100</f>
        <v>6.4599827490690807</v>
      </c>
      <c r="P25" s="42"/>
    </row>
    <row r="26" spans="1:16">
      <c r="B26" s="1" t="s">
        <v>39</v>
      </c>
      <c r="D26" s="63">
        <v>20570</v>
      </c>
      <c r="E26" s="64"/>
      <c r="F26" s="63">
        <v>7555</v>
      </c>
      <c r="G26" s="64"/>
      <c r="H26" s="63">
        <v>13015</v>
      </c>
      <c r="I26" s="64" t="s">
        <v>169</v>
      </c>
      <c r="J26" s="64"/>
      <c r="K26" s="105">
        <f t="shared" ref="K26:O30" si="1">D26/(D$24-D$31)*100</f>
        <v>5.8192496364737094</v>
      </c>
      <c r="L26" s="42"/>
      <c r="M26" s="93">
        <f t="shared" si="1"/>
        <v>3.5825892327900575</v>
      </c>
      <c r="N26" s="42"/>
      <c r="O26" s="93">
        <f t="shared" si="1"/>
        <v>9.1268644679911084</v>
      </c>
      <c r="P26" s="42"/>
    </row>
    <row r="27" spans="1:16">
      <c r="B27" s="1" t="s">
        <v>40</v>
      </c>
      <c r="D27" s="63">
        <v>42446</v>
      </c>
      <c r="E27" s="64"/>
      <c r="F27" s="63">
        <v>19152</v>
      </c>
      <c r="G27" s="64"/>
      <c r="H27" s="63">
        <v>23294</v>
      </c>
      <c r="I27" s="64" t="s">
        <v>169</v>
      </c>
      <c r="J27" s="64"/>
      <c r="K27" s="105">
        <f t="shared" si="1"/>
        <v>12.007966459395385</v>
      </c>
      <c r="L27" s="42"/>
      <c r="M27" s="93">
        <f t="shared" si="1"/>
        <v>9.0818992702045236</v>
      </c>
      <c r="N27" s="42"/>
      <c r="O27" s="93">
        <f t="shared" si="1"/>
        <v>16.335088814243939</v>
      </c>
      <c r="P27" s="42"/>
    </row>
    <row r="28" spans="1:16">
      <c r="B28" s="1" t="s">
        <v>69</v>
      </c>
      <c r="D28" s="63">
        <v>100166</v>
      </c>
      <c r="E28" s="64"/>
      <c r="F28" s="63">
        <v>61194</v>
      </c>
      <c r="G28" s="64"/>
      <c r="H28" s="63">
        <v>38972</v>
      </c>
      <c r="I28" s="64" t="s">
        <v>169</v>
      </c>
      <c r="J28" s="64"/>
      <c r="K28" s="105">
        <f t="shared" si="1"/>
        <v>28.336945021245779</v>
      </c>
      <c r="L28" s="42"/>
      <c r="M28" s="93">
        <f t="shared" si="1"/>
        <v>29.018261483964892</v>
      </c>
      <c r="N28" s="42"/>
      <c r="O28" s="93">
        <f t="shared" si="1"/>
        <v>27.329401617099457</v>
      </c>
      <c r="P28" s="42"/>
    </row>
    <row r="29" spans="1:16">
      <c r="B29" s="1" t="s">
        <v>162</v>
      </c>
      <c r="D29" s="63">
        <v>96171</v>
      </c>
      <c r="E29" s="64"/>
      <c r="F29" s="63">
        <v>62488</v>
      </c>
      <c r="G29" s="64"/>
      <c r="H29" s="63">
        <v>33683</v>
      </c>
      <c r="I29" s="64" t="s">
        <v>169</v>
      </c>
      <c r="J29" s="64"/>
      <c r="K29" s="105">
        <f t="shared" si="1"/>
        <v>27.206760174492615</v>
      </c>
      <c r="L29" s="42"/>
      <c r="M29" s="93">
        <f t="shared" si="1"/>
        <v>29.631877694054943</v>
      </c>
      <c r="N29" s="42"/>
      <c r="O29" s="93">
        <f t="shared" si="1"/>
        <v>23.620451469484784</v>
      </c>
      <c r="P29" s="42"/>
    </row>
    <row r="30" spans="1:16">
      <c r="B30" s="1" t="s">
        <v>163</v>
      </c>
      <c r="D30" s="63">
        <v>77811</v>
      </c>
      <c r="E30" s="64"/>
      <c r="F30" s="63">
        <v>53386</v>
      </c>
      <c r="G30" s="64"/>
      <c r="H30" s="63">
        <v>24425</v>
      </c>
      <c r="I30" s="64" t="s">
        <v>169</v>
      </c>
      <c r="J30" s="64"/>
      <c r="K30" s="105">
        <f>D30/(D$24-D$31)*100</f>
        <v>22.012719176648314</v>
      </c>
      <c r="L30" s="42"/>
      <c r="M30" s="93">
        <f t="shared" si="1"/>
        <v>25.315699375477163</v>
      </c>
      <c r="N30" s="42"/>
      <c r="O30" s="93">
        <f t="shared" si="1"/>
        <v>17.128210882111627</v>
      </c>
      <c r="P30" s="42"/>
    </row>
    <row r="31" spans="1:16">
      <c r="B31" s="95" t="s">
        <v>29</v>
      </c>
      <c r="D31" s="63">
        <v>1338</v>
      </c>
      <c r="E31" s="64" t="s">
        <v>74</v>
      </c>
      <c r="F31" s="63">
        <v>1064</v>
      </c>
      <c r="G31" s="64" t="s">
        <v>74</v>
      </c>
      <c r="H31" s="63">
        <v>274</v>
      </c>
      <c r="I31" s="64" t="s">
        <v>74</v>
      </c>
      <c r="J31" s="64"/>
      <c r="K31" s="143" t="s">
        <v>172</v>
      </c>
      <c r="L31" s="42"/>
      <c r="M31" s="57" t="s">
        <v>172</v>
      </c>
      <c r="N31" s="42"/>
      <c r="O31" s="57" t="s">
        <v>172</v>
      </c>
      <c r="P31" s="42"/>
    </row>
    <row r="32" spans="1:16" ht="6.95" customHeight="1">
      <c r="D32" s="76"/>
      <c r="E32" s="64"/>
      <c r="F32" s="76"/>
      <c r="G32" s="64"/>
      <c r="H32" s="76"/>
      <c r="I32" s="64" t="s">
        <v>169</v>
      </c>
      <c r="J32" s="64"/>
      <c r="K32" s="76"/>
      <c r="L32" s="42"/>
      <c r="M32" s="22"/>
      <c r="N32" s="42"/>
      <c r="O32" s="22"/>
      <c r="P32" s="42"/>
    </row>
    <row r="33" spans="1:16">
      <c r="A33" s="29" t="s">
        <v>148</v>
      </c>
      <c r="B33" s="29"/>
      <c r="D33" s="64">
        <v>75872</v>
      </c>
      <c r="E33" s="64"/>
      <c r="F33" s="64">
        <v>52887</v>
      </c>
      <c r="G33" s="64"/>
      <c r="H33" s="64">
        <v>22987</v>
      </c>
      <c r="I33" s="64" t="s">
        <v>169</v>
      </c>
      <c r="J33" s="64"/>
      <c r="K33" s="142">
        <v>100</v>
      </c>
      <c r="L33" s="48"/>
      <c r="M33" s="48">
        <v>100</v>
      </c>
      <c r="N33" s="48"/>
      <c r="O33" s="48">
        <v>100</v>
      </c>
      <c r="P33" s="42"/>
    </row>
    <row r="34" spans="1:16">
      <c r="B34" s="1" t="s">
        <v>38</v>
      </c>
      <c r="D34" s="63">
        <v>3132</v>
      </c>
      <c r="E34" s="64"/>
      <c r="F34" s="63">
        <v>2192</v>
      </c>
      <c r="G34" s="64"/>
      <c r="H34" s="63">
        <v>940</v>
      </c>
      <c r="I34" s="64" t="s">
        <v>74</v>
      </c>
      <c r="J34" s="64"/>
      <c r="K34" s="105">
        <f>D34/(D33-D40)*100</f>
        <v>4.1376030437539635</v>
      </c>
      <c r="L34" s="42"/>
      <c r="M34" s="105">
        <f>F34/(F33-F40)*100</f>
        <v>4.1529309234208629</v>
      </c>
      <c r="N34" s="42"/>
      <c r="O34" s="105">
        <f>H34/(H33-H40)*100</f>
        <v>4.1019375109094085</v>
      </c>
      <c r="P34" s="42"/>
    </row>
    <row r="35" spans="1:16">
      <c r="B35" s="1" t="s">
        <v>39</v>
      </c>
      <c r="D35" s="63">
        <v>5689</v>
      </c>
      <c r="E35" s="64"/>
      <c r="F35" s="63">
        <v>4597</v>
      </c>
      <c r="G35" s="64"/>
      <c r="H35" s="63">
        <v>1092</v>
      </c>
      <c r="I35" s="64" t="s">
        <v>169</v>
      </c>
      <c r="J35" s="64"/>
      <c r="K35" s="105">
        <f>D35/(D33-D40)*100</f>
        <v>7.5155886704713595</v>
      </c>
      <c r="L35" s="42"/>
      <c r="M35" s="105">
        <f>F35/(F33-F40)*100</f>
        <v>8.7094085104770578</v>
      </c>
      <c r="N35" s="42"/>
      <c r="O35" s="105">
        <f>H35/(H33-H40)*100</f>
        <v>4.7652295339500785</v>
      </c>
      <c r="P35" s="42"/>
    </row>
    <row r="36" spans="1:16">
      <c r="B36" s="1" t="s">
        <v>40</v>
      </c>
      <c r="D36" s="63">
        <v>15657</v>
      </c>
      <c r="E36" s="64"/>
      <c r="F36" s="63">
        <v>10240</v>
      </c>
      <c r="G36" s="64"/>
      <c r="H36" s="63">
        <v>5417</v>
      </c>
      <c r="I36" s="64" t="s">
        <v>169</v>
      </c>
      <c r="J36" s="64"/>
      <c r="K36" s="105">
        <f>D36/(D33-D40)*100</f>
        <v>20.684051997463538</v>
      </c>
      <c r="L36" s="42"/>
      <c r="M36" s="105">
        <f>F36/(F33-F40)*100</f>
        <v>19.400553218900381</v>
      </c>
      <c r="N36" s="42"/>
      <c r="O36" s="105">
        <f>H36/(H33-H40)*100</f>
        <v>23.638505847442833</v>
      </c>
      <c r="P36" s="42"/>
    </row>
    <row r="37" spans="1:16">
      <c r="B37" s="1" t="s">
        <v>69</v>
      </c>
      <c r="D37" s="63">
        <v>20971</v>
      </c>
      <c r="E37" s="64"/>
      <c r="F37" s="63">
        <v>16271</v>
      </c>
      <c r="G37" s="64"/>
      <c r="H37" s="63">
        <v>4700</v>
      </c>
      <c r="I37" s="64" t="s">
        <v>169</v>
      </c>
      <c r="J37" s="64"/>
      <c r="K37" s="105">
        <f>D37/(D33-D40)*100</f>
        <v>27.704238004650179</v>
      </c>
      <c r="L37" s="42"/>
      <c r="M37" s="105">
        <f>F37/(F33-F40)*100</f>
        <v>30.826797014133607</v>
      </c>
      <c r="N37" s="42"/>
      <c r="O37" s="105">
        <f>H37/(H33-H40)*100</f>
        <v>20.509687554547039</v>
      </c>
      <c r="P37" s="42"/>
    </row>
    <row r="38" spans="1:16">
      <c r="B38" s="1" t="s">
        <v>162</v>
      </c>
      <c r="D38" s="63">
        <v>15831</v>
      </c>
      <c r="E38" s="64"/>
      <c r="F38" s="63">
        <v>10002</v>
      </c>
      <c r="G38" s="64"/>
      <c r="H38" s="63">
        <v>5829</v>
      </c>
      <c r="I38" s="64" t="s">
        <v>169</v>
      </c>
      <c r="J38" s="64"/>
      <c r="K38" s="105">
        <f>D38/(D33-D40)*100</f>
        <v>20.913918833227648</v>
      </c>
      <c r="L38" s="42"/>
      <c r="M38" s="105">
        <f>F38/(F33-F40)*100</f>
        <v>18.94964192338297</v>
      </c>
      <c r="N38" s="42"/>
      <c r="O38" s="105">
        <f>H38/(H33-H40)*100</f>
        <v>25.436376330947809</v>
      </c>
      <c r="P38" s="42"/>
    </row>
    <row r="39" spans="1:16">
      <c r="B39" s="1" t="s">
        <v>163</v>
      </c>
      <c r="D39" s="63">
        <v>14418</v>
      </c>
      <c r="E39" s="64"/>
      <c r="F39" s="63">
        <v>9480</v>
      </c>
      <c r="G39" s="64"/>
      <c r="H39" s="63">
        <v>4938</v>
      </c>
      <c r="I39" s="64" t="s">
        <v>169</v>
      </c>
      <c r="J39" s="64"/>
      <c r="K39" s="105">
        <f>D39/(D33-D40)*100</f>
        <v>19.047241597970832</v>
      </c>
      <c r="L39" s="42"/>
      <c r="M39" s="105">
        <f>F39/(F33-F40)*100</f>
        <v>17.96066840968512</v>
      </c>
      <c r="N39" s="42"/>
      <c r="O39" s="105">
        <f>H39/(H33-H40)*100</f>
        <v>21.548263222202827</v>
      </c>
      <c r="P39" s="42"/>
    </row>
    <row r="40" spans="1:16">
      <c r="B40" s="95" t="s">
        <v>29</v>
      </c>
      <c r="D40" s="63">
        <v>176</v>
      </c>
      <c r="E40" s="64"/>
      <c r="F40" s="63">
        <v>105</v>
      </c>
      <c r="G40" s="64"/>
      <c r="H40" s="63">
        <v>71</v>
      </c>
      <c r="I40" s="64"/>
      <c r="J40" s="64"/>
      <c r="K40" s="143" t="s">
        <v>172</v>
      </c>
      <c r="L40" s="42"/>
      <c r="M40" s="143" t="s">
        <v>172</v>
      </c>
      <c r="N40" s="42"/>
      <c r="O40" s="143" t="s">
        <v>172</v>
      </c>
      <c r="P40" s="42"/>
    </row>
    <row r="41" spans="1:16" ht="6" customHeight="1" thickBot="1">
      <c r="A41" s="2"/>
      <c r="B41" s="2"/>
      <c r="C41" s="2"/>
      <c r="D41" s="81"/>
      <c r="E41" s="81"/>
      <c r="F41" s="81"/>
      <c r="G41" s="81"/>
      <c r="H41" s="81"/>
      <c r="I41" s="81"/>
      <c r="J41" s="81"/>
      <c r="K41" s="81"/>
      <c r="L41" s="2"/>
      <c r="M41" s="2"/>
      <c r="N41" s="2"/>
      <c r="O41" s="2"/>
      <c r="P41" s="2"/>
    </row>
    <row r="42" spans="1:16" s="9" customFormat="1" ht="6" customHeight="1">
      <c r="D42" s="82"/>
      <c r="E42" s="82"/>
      <c r="F42" s="82"/>
      <c r="G42" s="82"/>
      <c r="H42" s="82"/>
      <c r="I42" s="82"/>
      <c r="J42" s="82"/>
      <c r="K42" s="82"/>
    </row>
    <row r="43" spans="1:16" s="9" customFormat="1" ht="11.25">
      <c r="A43" s="10" t="s">
        <v>42</v>
      </c>
      <c r="B43" s="23">
        <v>0</v>
      </c>
      <c r="C43" s="204" t="s">
        <v>36</v>
      </c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</row>
    <row r="44" spans="1:16" s="9" customFormat="1" ht="11.25">
      <c r="B44" s="12" t="s">
        <v>74</v>
      </c>
      <c r="C44" s="214" t="s">
        <v>161</v>
      </c>
      <c r="D44" s="214"/>
      <c r="E44" s="214"/>
      <c r="F44" s="214"/>
      <c r="G44" s="214"/>
      <c r="H44" s="214"/>
      <c r="I44" s="214"/>
      <c r="J44" s="149"/>
      <c r="K44" s="149"/>
      <c r="L44" s="31"/>
      <c r="M44" s="31"/>
      <c r="N44" s="31"/>
      <c r="O44" s="31"/>
      <c r="P44" s="31"/>
    </row>
    <row r="45" spans="1:16">
      <c r="B45" s="12" t="s">
        <v>172</v>
      </c>
      <c r="C45" s="214" t="s">
        <v>173</v>
      </c>
      <c r="D45" s="214"/>
      <c r="E45" s="214"/>
      <c r="F45" s="214"/>
      <c r="G45" s="214"/>
      <c r="H45" s="214"/>
      <c r="I45" s="214"/>
    </row>
    <row r="46" spans="1:16" ht="14.25">
      <c r="A46" s="17"/>
      <c r="D46" s="63"/>
      <c r="E46" s="63"/>
      <c r="F46" s="63"/>
      <c r="G46" s="63"/>
      <c r="H46" s="63"/>
    </row>
    <row r="47" spans="1:16">
      <c r="D47" s="106"/>
      <c r="F47" s="106"/>
      <c r="H47" s="106"/>
    </row>
    <row r="48" spans="1:16">
      <c r="D48" s="106"/>
      <c r="F48" s="106"/>
      <c r="H48" s="106"/>
    </row>
    <row r="49" spans="4:8">
      <c r="D49" s="106"/>
      <c r="F49" s="106"/>
      <c r="H49" s="106"/>
    </row>
  </sheetData>
  <mergeCells count="18">
    <mergeCell ref="C45:I45"/>
    <mergeCell ref="A3:P3"/>
    <mergeCell ref="K9:L12"/>
    <mergeCell ref="M9:P9"/>
    <mergeCell ref="M12:N12"/>
    <mergeCell ref="O12:P12"/>
    <mergeCell ref="A1:P1"/>
    <mergeCell ref="D6:I6"/>
    <mergeCell ref="K6:P6"/>
    <mergeCell ref="C44:I44"/>
    <mergeCell ref="A6:C12"/>
    <mergeCell ref="A15:C15"/>
    <mergeCell ref="D9:E12"/>
    <mergeCell ref="F9:I9"/>
    <mergeCell ref="H12:I12"/>
    <mergeCell ref="C43:P43"/>
    <mergeCell ref="F12:G12"/>
    <mergeCell ref="A2:P2"/>
  </mergeCells>
  <phoneticPr fontId="0" type="noConversion"/>
  <hyperlinks>
    <hyperlink ref="Q1" location="Índice!A1" display="Ir a Índice"/>
  </hyperlinks>
  <printOptions horizontalCentered="1"/>
  <pageMargins left="0.78740157480314965" right="0.78740157480314965" top="1.3385826771653544" bottom="0.78740157480314965" header="0.39370078740157483" footer="0.39370078740157483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showGridLines="0" topLeftCell="A19" zoomScale="145" zoomScaleNormal="145" workbookViewId="0">
      <selection activeCell="L23" sqref="L23"/>
    </sheetView>
  </sheetViews>
  <sheetFormatPr defaultColWidth="11.42578125" defaultRowHeight="12.75"/>
  <cols>
    <col min="1" max="1" width="5.7109375" style="1" customWidth="1"/>
    <col min="2" max="2" width="9.140625" style="1" customWidth="1"/>
    <col min="3" max="3" width="18.42578125" style="1" customWidth="1"/>
    <col min="4" max="4" width="5.7109375" style="1" customWidth="1"/>
    <col min="5" max="5" width="12" style="66" bestFit="1" customWidth="1"/>
    <col min="6" max="6" width="2.85546875" style="66" bestFit="1" customWidth="1"/>
    <col min="7" max="7" width="12" style="66" bestFit="1" customWidth="1"/>
    <col min="8" max="8" width="2.85546875" style="66" bestFit="1" customWidth="1"/>
    <col min="9" max="9" width="12" style="66" bestFit="1" customWidth="1"/>
    <col min="10" max="10" width="2.85546875" style="1" bestFit="1" customWidth="1"/>
    <col min="11" max="11" width="3.7109375" style="66" customWidth="1"/>
    <col min="12" max="12" width="8.5703125" style="1" bestFit="1" customWidth="1"/>
    <col min="13" max="13" width="2.85546875" style="1" bestFit="1" customWidth="1"/>
    <col min="14" max="14" width="8.5703125" style="1" bestFit="1" customWidth="1"/>
    <col min="15" max="15" width="2.85546875" style="1" bestFit="1" customWidth="1"/>
    <col min="16" max="16" width="8.5703125" style="1" bestFit="1" customWidth="1"/>
    <col min="17" max="17" width="2.85546875" style="1" bestFit="1" customWidth="1"/>
    <col min="18" max="16384" width="11.42578125" style="1"/>
  </cols>
  <sheetData>
    <row r="1" spans="1:18" s="44" customFormat="1" ht="15">
      <c r="A1" s="199" t="s">
        <v>113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38" t="s">
        <v>197</v>
      </c>
    </row>
    <row r="2" spans="1:18" s="44" customFormat="1" ht="15">
      <c r="A2" s="199" t="s">
        <v>181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8" s="44" customFormat="1" ht="15">
      <c r="A3" s="199" t="s">
        <v>220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</row>
    <row r="4" spans="1:18" s="14" customFormat="1" ht="6.95" customHeight="1" thickBot="1">
      <c r="A4" s="15"/>
      <c r="B4" s="15"/>
      <c r="C4" s="15"/>
      <c r="D4" s="15"/>
      <c r="E4" s="69"/>
      <c r="F4" s="69"/>
      <c r="G4" s="69"/>
      <c r="H4" s="69"/>
      <c r="I4" s="69"/>
      <c r="J4" s="15"/>
      <c r="K4" s="69"/>
      <c r="L4" s="15"/>
      <c r="M4" s="15"/>
      <c r="N4" s="15"/>
      <c r="O4" s="15"/>
      <c r="P4" s="15"/>
      <c r="Q4" s="15"/>
    </row>
    <row r="5" spans="1:18" ht="6" customHeight="1"/>
    <row r="6" spans="1:18">
      <c r="A6" s="217" t="s">
        <v>150</v>
      </c>
      <c r="B6" s="215"/>
      <c r="C6" s="215"/>
      <c r="D6" s="215"/>
      <c r="E6" s="212" t="s">
        <v>170</v>
      </c>
      <c r="F6" s="212"/>
      <c r="G6" s="212"/>
      <c r="H6" s="212"/>
      <c r="I6" s="212"/>
      <c r="J6" s="212"/>
      <c r="K6" s="101"/>
      <c r="L6" s="212" t="s">
        <v>171</v>
      </c>
      <c r="M6" s="212"/>
      <c r="N6" s="212"/>
      <c r="O6" s="212"/>
      <c r="P6" s="212"/>
      <c r="Q6" s="212"/>
    </row>
    <row r="7" spans="1:18" ht="6" customHeight="1">
      <c r="A7" s="215"/>
      <c r="B7" s="215"/>
      <c r="C7" s="215"/>
      <c r="D7" s="215"/>
      <c r="E7" s="74"/>
      <c r="F7" s="74"/>
      <c r="G7" s="74"/>
      <c r="H7" s="74"/>
      <c r="I7" s="74"/>
      <c r="J7" s="6"/>
      <c r="L7" s="6"/>
      <c r="M7" s="6"/>
      <c r="N7" s="6"/>
      <c r="O7" s="6"/>
      <c r="P7" s="6"/>
      <c r="Q7" s="6"/>
    </row>
    <row r="8" spans="1:18" ht="6" customHeight="1">
      <c r="A8" s="215"/>
      <c r="B8" s="215"/>
      <c r="C8" s="215"/>
      <c r="D8" s="215"/>
      <c r="E8" s="75"/>
      <c r="F8" s="75"/>
      <c r="G8" s="75"/>
      <c r="H8" s="75"/>
      <c r="I8" s="75"/>
      <c r="J8" s="7"/>
      <c r="L8" s="7"/>
      <c r="M8" s="7"/>
      <c r="N8" s="7"/>
      <c r="O8" s="7"/>
      <c r="P8" s="7"/>
      <c r="Q8" s="7"/>
    </row>
    <row r="9" spans="1:18" ht="12.75" customHeight="1">
      <c r="A9" s="215"/>
      <c r="B9" s="215"/>
      <c r="C9" s="215"/>
      <c r="D9" s="215"/>
      <c r="E9" s="201" t="s">
        <v>0</v>
      </c>
      <c r="F9" s="201"/>
      <c r="G9" s="205" t="s">
        <v>33</v>
      </c>
      <c r="H9" s="205"/>
      <c r="I9" s="205"/>
      <c r="J9" s="205"/>
      <c r="K9" s="102"/>
      <c r="L9" s="218" t="s">
        <v>177</v>
      </c>
      <c r="M9" s="207"/>
      <c r="N9" s="205" t="s">
        <v>33</v>
      </c>
      <c r="O9" s="205"/>
      <c r="P9" s="205"/>
      <c r="Q9" s="205"/>
    </row>
    <row r="10" spans="1:18" ht="6" customHeight="1">
      <c r="A10" s="215"/>
      <c r="B10" s="215"/>
      <c r="C10" s="215"/>
      <c r="D10" s="215"/>
      <c r="E10" s="201"/>
      <c r="F10" s="201"/>
      <c r="G10" s="140"/>
      <c r="H10" s="140"/>
      <c r="I10" s="140"/>
      <c r="J10" s="4"/>
      <c r="K10" s="73"/>
      <c r="L10" s="207"/>
      <c r="M10" s="207"/>
      <c r="N10" s="4"/>
      <c r="O10" s="4"/>
      <c r="P10" s="4"/>
      <c r="Q10" s="4"/>
    </row>
    <row r="11" spans="1:18" ht="6" customHeight="1">
      <c r="A11" s="215"/>
      <c r="B11" s="215"/>
      <c r="C11" s="215"/>
      <c r="D11" s="215"/>
      <c r="E11" s="201"/>
      <c r="F11" s="201"/>
      <c r="G11" s="156"/>
      <c r="H11" s="156"/>
      <c r="I11" s="156"/>
      <c r="L11" s="207"/>
      <c r="M11" s="207"/>
      <c r="N11" s="16"/>
      <c r="O11" s="16"/>
      <c r="P11" s="16"/>
    </row>
    <row r="12" spans="1:18">
      <c r="A12" s="215"/>
      <c r="B12" s="215"/>
      <c r="C12" s="215"/>
      <c r="D12" s="215"/>
      <c r="E12" s="201"/>
      <c r="F12" s="201"/>
      <c r="G12" s="202" t="s">
        <v>34</v>
      </c>
      <c r="H12" s="202"/>
      <c r="I12" s="213" t="s">
        <v>35</v>
      </c>
      <c r="J12" s="213"/>
      <c r="K12" s="102"/>
      <c r="L12" s="207"/>
      <c r="M12" s="207"/>
      <c r="N12" s="213" t="s">
        <v>34</v>
      </c>
      <c r="O12" s="213"/>
      <c r="P12" s="213" t="s">
        <v>35</v>
      </c>
      <c r="Q12" s="213"/>
    </row>
    <row r="13" spans="1:18" s="7" customFormat="1" ht="6" customHeight="1">
      <c r="A13" s="6"/>
      <c r="B13" s="6"/>
      <c r="C13" s="6"/>
      <c r="D13" s="6"/>
      <c r="E13" s="74"/>
      <c r="F13" s="74"/>
      <c r="G13" s="74"/>
      <c r="H13" s="74"/>
      <c r="I13" s="74"/>
      <c r="J13" s="6"/>
      <c r="K13" s="74"/>
      <c r="L13" s="6"/>
      <c r="M13" s="6"/>
      <c r="N13" s="6"/>
      <c r="O13" s="6"/>
      <c r="P13" s="6"/>
      <c r="Q13" s="6"/>
    </row>
    <row r="14" spans="1:18" ht="6" customHeight="1">
      <c r="K14" s="1"/>
    </row>
    <row r="15" spans="1:18" s="8" customFormat="1">
      <c r="A15" s="216" t="s">
        <v>0</v>
      </c>
      <c r="B15" s="216"/>
      <c r="C15" s="216"/>
      <c r="D15" s="216"/>
      <c r="E15" s="160">
        <v>430691.29004510876</v>
      </c>
      <c r="F15" s="160"/>
      <c r="G15" s="160">
        <f>G16+G19</f>
        <v>264771</v>
      </c>
      <c r="H15" s="160" t="s">
        <v>169</v>
      </c>
      <c r="I15" s="160">
        <f>I16+I19</f>
        <v>165860</v>
      </c>
      <c r="J15" s="139" t="s">
        <v>169</v>
      </c>
      <c r="K15" s="42"/>
      <c r="L15" s="67">
        <f>L17+L18+L20+L21+L22</f>
        <v>100.00039708281133</v>
      </c>
      <c r="M15" s="64"/>
      <c r="N15" s="67">
        <f>N17+N18+N20+N21+N22</f>
        <v>100.02342194636375</v>
      </c>
      <c r="O15" s="64"/>
      <c r="P15" s="67">
        <f>P17+P18+P20+P21+P22</f>
        <v>100</v>
      </c>
      <c r="Q15" s="42"/>
    </row>
    <row r="16" spans="1:18">
      <c r="B16" s="25" t="s">
        <v>81</v>
      </c>
      <c r="C16" s="25"/>
      <c r="E16" s="161">
        <f>E17+E18</f>
        <v>231327</v>
      </c>
      <c r="F16" s="160"/>
      <c r="G16" s="161">
        <f>G17+G18</f>
        <v>200830</v>
      </c>
      <c r="H16" s="160"/>
      <c r="I16" s="161">
        <f>I17+I18</f>
        <v>30497</v>
      </c>
      <c r="J16" s="139"/>
      <c r="K16" s="42"/>
      <c r="L16" s="93">
        <f t="shared" ref="L16:L22" si="0">E16/(E$15-E$23)*100</f>
        <v>53.718361789967496</v>
      </c>
      <c r="M16" s="104"/>
      <c r="N16" s="93">
        <f t="shared" ref="N16:N22" si="1">G16/(G$15-G$23)*100</f>
        <v>75.868217552104383</v>
      </c>
      <c r="O16" s="104"/>
      <c r="P16" s="93">
        <f t="shared" ref="P16:P22" si="2">I16/(I$15-I$23)*100</f>
        <v>18.387194019052213</v>
      </c>
      <c r="Q16" s="42"/>
    </row>
    <row r="17" spans="1:17">
      <c r="C17" s="1" t="s">
        <v>43</v>
      </c>
      <c r="E17" s="161">
        <v>103879</v>
      </c>
      <c r="F17" s="160"/>
      <c r="G17" s="161">
        <v>84616</v>
      </c>
      <c r="H17" s="160"/>
      <c r="I17" s="161">
        <v>19263</v>
      </c>
      <c r="J17" s="139"/>
      <c r="K17" s="42"/>
      <c r="L17" s="93">
        <f>E17/(E$15-E$23)*100</f>
        <v>24.122604384183575</v>
      </c>
      <c r="M17" s="65"/>
      <c r="N17" s="93">
        <f t="shared" si="1"/>
        <v>31.965667959910693</v>
      </c>
      <c r="O17" s="65"/>
      <c r="P17" s="93">
        <f t="shared" si="2"/>
        <v>11.614011817195225</v>
      </c>
      <c r="Q17" s="42"/>
    </row>
    <row r="18" spans="1:17">
      <c r="C18" s="1" t="s">
        <v>44</v>
      </c>
      <c r="E18" s="161">
        <v>127448</v>
      </c>
      <c r="F18" s="160"/>
      <c r="G18" s="161">
        <v>116214</v>
      </c>
      <c r="H18" s="160"/>
      <c r="I18" s="161">
        <v>11234</v>
      </c>
      <c r="J18" s="139"/>
      <c r="K18" s="42"/>
      <c r="L18" s="93">
        <f t="shared" si="0"/>
        <v>29.595757405783925</v>
      </c>
      <c r="M18" s="64"/>
      <c r="N18" s="93">
        <f t="shared" si="1"/>
        <v>43.902549592193694</v>
      </c>
      <c r="O18" s="64"/>
      <c r="P18" s="93">
        <f t="shared" si="2"/>
        <v>6.7731822018569883</v>
      </c>
      <c r="Q18" s="42"/>
    </row>
    <row r="19" spans="1:17">
      <c r="B19" s="25" t="s">
        <v>78</v>
      </c>
      <c r="C19" s="25"/>
      <c r="E19" s="162">
        <f>E20+E21+E22</f>
        <v>199304</v>
      </c>
      <c r="F19" s="162"/>
      <c r="G19" s="162">
        <f>G20+G21+G22</f>
        <v>63941</v>
      </c>
      <c r="H19" s="163"/>
      <c r="I19" s="162">
        <f>I20+I21+I22</f>
        <v>135363</v>
      </c>
      <c r="J19" s="139"/>
      <c r="K19" s="42"/>
      <c r="L19" s="93">
        <f t="shared" si="0"/>
        <v>46.282035292843815</v>
      </c>
      <c r="M19" s="104"/>
      <c r="N19" s="93">
        <f t="shared" si="1"/>
        <v>24.155204394259357</v>
      </c>
      <c r="O19" s="104"/>
      <c r="P19" s="93">
        <f t="shared" si="2"/>
        <v>81.612805980947783</v>
      </c>
      <c r="Q19" s="42"/>
    </row>
    <row r="20" spans="1:17">
      <c r="C20" s="1" t="s">
        <v>45</v>
      </c>
      <c r="E20" s="161">
        <v>9290</v>
      </c>
      <c r="F20" s="160"/>
      <c r="G20" s="161">
        <v>6327</v>
      </c>
      <c r="H20" s="160"/>
      <c r="I20" s="161">
        <v>2963</v>
      </c>
      <c r="J20" s="139" t="s">
        <v>74</v>
      </c>
      <c r="K20" s="42"/>
      <c r="L20" s="93">
        <f t="shared" si="0"/>
        <v>2.1573079710919951</v>
      </c>
      <c r="M20" s="64"/>
      <c r="N20" s="93">
        <f t="shared" si="1"/>
        <v>2.3901718490871104</v>
      </c>
      <c r="O20" s="64"/>
      <c r="P20" s="93">
        <f t="shared" si="2"/>
        <v>1.7864464005788012</v>
      </c>
      <c r="Q20" s="42"/>
    </row>
    <row r="21" spans="1:17">
      <c r="C21" s="1" t="s">
        <v>46</v>
      </c>
      <c r="E21" s="161">
        <v>24118</v>
      </c>
      <c r="F21" s="160"/>
      <c r="G21" s="161">
        <v>624</v>
      </c>
      <c r="H21" s="160" t="s">
        <v>74</v>
      </c>
      <c r="I21" s="161">
        <v>23494</v>
      </c>
      <c r="J21" s="139"/>
      <c r="K21" s="42"/>
      <c r="L21" s="93">
        <f t="shared" si="0"/>
        <v>5.6006408661783365</v>
      </c>
      <c r="M21" s="64"/>
      <c r="N21" s="93">
        <f t="shared" si="1"/>
        <v>0.23573055695121814</v>
      </c>
      <c r="O21" s="64"/>
      <c r="P21" s="93">
        <f t="shared" si="2"/>
        <v>14.164958398649464</v>
      </c>
      <c r="Q21" s="42"/>
    </row>
    <row r="22" spans="1:17" ht="14.25">
      <c r="C22" s="95" t="s">
        <v>149</v>
      </c>
      <c r="E22" s="161">
        <v>165896</v>
      </c>
      <c r="F22" s="160"/>
      <c r="G22" s="162">
        <v>56990</v>
      </c>
      <c r="H22" s="160"/>
      <c r="I22" s="161">
        <v>108906</v>
      </c>
      <c r="J22" s="139"/>
      <c r="K22" s="42"/>
      <c r="L22" s="93">
        <f t="shared" si="0"/>
        <v>38.524086455573489</v>
      </c>
      <c r="M22" s="64"/>
      <c r="N22" s="93">
        <f t="shared" si="1"/>
        <v>21.529301988221029</v>
      </c>
      <c r="O22" s="64"/>
      <c r="P22" s="93">
        <f t="shared" si="2"/>
        <v>65.661401181719526</v>
      </c>
      <c r="Q22" s="42"/>
    </row>
    <row r="23" spans="1:17">
      <c r="B23" s="221" t="s">
        <v>29</v>
      </c>
      <c r="C23" s="221"/>
      <c r="E23" s="162">
        <v>62</v>
      </c>
      <c r="F23" s="160"/>
      <c r="G23" s="162">
        <v>62</v>
      </c>
      <c r="H23" s="160"/>
      <c r="I23" s="162">
        <v>0</v>
      </c>
      <c r="J23" s="139"/>
      <c r="K23" s="42"/>
      <c r="L23" s="57" t="s">
        <v>172</v>
      </c>
      <c r="M23" s="42"/>
      <c r="N23" s="57" t="s">
        <v>172</v>
      </c>
      <c r="O23" s="42"/>
      <c r="P23" s="57" t="s">
        <v>172</v>
      </c>
      <c r="Q23" s="42"/>
    </row>
    <row r="24" spans="1:17">
      <c r="B24" s="124"/>
      <c r="C24" s="124"/>
      <c r="E24" s="147"/>
      <c r="F24" s="163"/>
      <c r="G24" s="147"/>
      <c r="H24" s="163"/>
      <c r="I24" s="147"/>
      <c r="J24" s="42"/>
      <c r="K24" s="42"/>
      <c r="L24" s="66"/>
      <c r="M24" s="64"/>
      <c r="N24" s="66"/>
      <c r="O24" s="64"/>
      <c r="P24" s="66"/>
      <c r="Q24" s="42"/>
    </row>
    <row r="25" spans="1:17" s="8" customFormat="1">
      <c r="A25" s="29" t="s">
        <v>146</v>
      </c>
      <c r="B25" s="29"/>
      <c r="C25" s="29"/>
      <c r="E25" s="160">
        <v>354820</v>
      </c>
      <c r="F25" s="160"/>
      <c r="G25" s="160">
        <f>G26+G29</f>
        <v>211884</v>
      </c>
      <c r="H25" s="160" t="s">
        <v>169</v>
      </c>
      <c r="I25" s="160">
        <f>I26+I29</f>
        <v>142875</v>
      </c>
      <c r="J25" s="42"/>
      <c r="K25" s="42"/>
      <c r="L25" s="67">
        <f>L27+L28+L30+L31+L32</f>
        <v>100.00028188229723</v>
      </c>
      <c r="M25" s="64"/>
      <c r="N25" s="67">
        <f>N27+N28+N30+N31+N32</f>
        <v>100.0292698586549</v>
      </c>
      <c r="O25" s="64"/>
      <c r="P25" s="67">
        <f>P27+P28+P30+P31+P32</f>
        <v>99.999999999999986</v>
      </c>
      <c r="Q25" s="42"/>
    </row>
    <row r="26" spans="1:17">
      <c r="B26" s="25" t="s">
        <v>81</v>
      </c>
      <c r="C26" s="25"/>
      <c r="E26" s="63">
        <f>E27+E28</f>
        <v>193174</v>
      </c>
      <c r="F26" s="163"/>
      <c r="G26" s="63">
        <f>G27+G28</f>
        <v>166417</v>
      </c>
      <c r="H26" s="163"/>
      <c r="I26" s="63">
        <f>I27+I28</f>
        <v>26757</v>
      </c>
      <c r="J26" s="42"/>
      <c r="K26" s="42"/>
      <c r="L26" s="93">
        <f t="shared" ref="L26:L32" si="3">E26/(E$25-E$33)*100</f>
        <v>54.452330884715785</v>
      </c>
      <c r="M26" s="64"/>
      <c r="N26" s="93">
        <f t="shared" ref="N26:N32" si="4">G26/(G$25-G$33)*100</f>
        <v>78.56454948022396</v>
      </c>
      <c r="O26" s="64"/>
      <c r="P26" s="93">
        <f t="shared" ref="P26:P32" si="5">I26/(I$25-I$33)*100</f>
        <v>18.72755905511811</v>
      </c>
      <c r="Q26" s="42"/>
    </row>
    <row r="27" spans="1:17">
      <c r="C27" s="1" t="s">
        <v>43</v>
      </c>
      <c r="E27" s="162">
        <v>79409</v>
      </c>
      <c r="F27" s="163"/>
      <c r="G27" s="164">
        <v>62976</v>
      </c>
      <c r="H27" s="163"/>
      <c r="I27" s="164">
        <v>16433</v>
      </c>
      <c r="J27" s="42"/>
      <c r="K27" s="42"/>
      <c r="L27" s="93">
        <f t="shared" si="3"/>
        <v>22.383991340575829</v>
      </c>
      <c r="M27" s="65"/>
      <c r="N27" s="93">
        <f t="shared" si="4"/>
        <v>29.730622881475956</v>
      </c>
      <c r="O27" s="65"/>
      <c r="P27" s="93">
        <f t="shared" si="5"/>
        <v>11.501662292213473</v>
      </c>
      <c r="Q27" s="42"/>
    </row>
    <row r="28" spans="1:17">
      <c r="C28" s="1" t="s">
        <v>44</v>
      </c>
      <c r="E28" s="162">
        <v>113765</v>
      </c>
      <c r="F28" s="163"/>
      <c r="G28" s="164">
        <v>103441</v>
      </c>
      <c r="H28" s="163"/>
      <c r="I28" s="164">
        <v>10324</v>
      </c>
      <c r="J28" s="42"/>
      <c r="K28" s="42"/>
      <c r="L28" s="93">
        <f t="shared" si="3"/>
        <v>32.068339544139953</v>
      </c>
      <c r="M28" s="64"/>
      <c r="N28" s="93">
        <f t="shared" si="4"/>
        <v>48.833926598748008</v>
      </c>
      <c r="O28" s="64"/>
      <c r="P28" s="93">
        <f t="shared" si="5"/>
        <v>7.225896762904636</v>
      </c>
      <c r="Q28" s="42"/>
    </row>
    <row r="29" spans="1:17">
      <c r="B29" s="25" t="s">
        <v>78</v>
      </c>
      <c r="C29" s="25"/>
      <c r="E29" s="162">
        <f>E30+E31+E32</f>
        <v>161585</v>
      </c>
      <c r="F29" s="162"/>
      <c r="G29" s="162">
        <f>G30+G31+G32</f>
        <v>45467</v>
      </c>
      <c r="H29" s="163"/>
      <c r="I29" s="162">
        <f>I30+I31+I32</f>
        <v>116118</v>
      </c>
      <c r="J29" s="42"/>
      <c r="K29" s="42"/>
      <c r="L29" s="93">
        <f t="shared" si="3"/>
        <v>45.547950997581452</v>
      </c>
      <c r="M29" s="64"/>
      <c r="N29" s="93">
        <f t="shared" si="4"/>
        <v>21.464720378430947</v>
      </c>
      <c r="O29" s="64"/>
      <c r="P29" s="93">
        <f t="shared" si="5"/>
        <v>81.272440944881879</v>
      </c>
      <c r="Q29" s="42"/>
    </row>
    <row r="30" spans="1:17">
      <c r="C30" s="1" t="s">
        <v>45</v>
      </c>
      <c r="E30" s="162">
        <v>8506</v>
      </c>
      <c r="F30" s="163"/>
      <c r="G30" s="162">
        <v>6019</v>
      </c>
      <c r="H30" s="163"/>
      <c r="I30" s="162">
        <v>2487</v>
      </c>
      <c r="J30" s="42" t="s">
        <v>74</v>
      </c>
      <c r="K30" s="42"/>
      <c r="L30" s="93">
        <f t="shared" si="3"/>
        <v>2.3976908202211087</v>
      </c>
      <c r="M30" s="64"/>
      <c r="N30" s="93">
        <f t="shared" si="4"/>
        <v>2.8415367619982814</v>
      </c>
      <c r="O30" s="64"/>
      <c r="P30" s="93">
        <f t="shared" si="5"/>
        <v>1.7406824146981625</v>
      </c>
      <c r="Q30" s="42"/>
    </row>
    <row r="31" spans="1:17">
      <c r="C31" s="1" t="s">
        <v>46</v>
      </c>
      <c r="E31" s="162">
        <v>21356</v>
      </c>
      <c r="F31" s="163"/>
      <c r="G31" s="162">
        <v>624</v>
      </c>
      <c r="H31" s="163" t="s">
        <v>74</v>
      </c>
      <c r="I31" s="162">
        <v>20732</v>
      </c>
      <c r="J31" s="42"/>
      <c r="K31" s="42"/>
      <c r="L31" s="93">
        <f t="shared" si="3"/>
        <v>6.0198783396005169</v>
      </c>
      <c r="M31" s="64"/>
      <c r="N31" s="93">
        <f t="shared" si="4"/>
        <v>0.29458696452681965</v>
      </c>
      <c r="O31" s="64"/>
      <c r="P31" s="93">
        <f t="shared" si="5"/>
        <v>14.510586176727907</v>
      </c>
      <c r="Q31" s="42"/>
    </row>
    <row r="32" spans="1:17" ht="14.25">
      <c r="C32" s="1" t="s">
        <v>149</v>
      </c>
      <c r="E32" s="162">
        <v>131723</v>
      </c>
      <c r="F32" s="163"/>
      <c r="G32" s="162">
        <v>38824</v>
      </c>
      <c r="H32" s="163"/>
      <c r="I32" s="162">
        <v>92899</v>
      </c>
      <c r="J32" s="42"/>
      <c r="K32" s="42"/>
      <c r="L32" s="93">
        <f t="shared" si="3"/>
        <v>37.13038183775982</v>
      </c>
      <c r="M32" s="64"/>
      <c r="N32" s="93">
        <f t="shared" si="4"/>
        <v>18.328596651905844</v>
      </c>
      <c r="O32" s="64"/>
      <c r="P32" s="93">
        <f t="shared" si="5"/>
        <v>65.02117235345581</v>
      </c>
      <c r="Q32" s="42"/>
    </row>
    <row r="33" spans="1:17">
      <c r="B33" s="221" t="s">
        <v>29</v>
      </c>
      <c r="C33" s="221"/>
      <c r="E33" s="162">
        <v>62</v>
      </c>
      <c r="F33" s="163"/>
      <c r="G33" s="162">
        <v>62</v>
      </c>
      <c r="H33" s="163"/>
      <c r="I33" s="162">
        <v>0</v>
      </c>
      <c r="J33" s="42"/>
      <c r="K33" s="42"/>
      <c r="L33" s="57" t="s">
        <v>172</v>
      </c>
      <c r="M33" s="42"/>
      <c r="N33" s="57" t="s">
        <v>172</v>
      </c>
      <c r="O33" s="42"/>
      <c r="P33" s="57" t="s">
        <v>172</v>
      </c>
      <c r="Q33" s="42"/>
    </row>
    <row r="34" spans="1:17">
      <c r="B34" s="124"/>
      <c r="C34" s="124"/>
      <c r="E34" s="162"/>
      <c r="F34" s="163"/>
      <c r="G34" s="162"/>
      <c r="H34" s="163"/>
      <c r="I34" s="162"/>
      <c r="J34" s="42"/>
      <c r="K34" s="42"/>
      <c r="L34" s="63"/>
      <c r="M34" s="64"/>
      <c r="N34" s="63"/>
      <c r="O34" s="64"/>
      <c r="P34" s="63"/>
      <c r="Q34" s="42"/>
    </row>
    <row r="35" spans="1:17" s="8" customFormat="1">
      <c r="A35" s="29" t="s">
        <v>148</v>
      </c>
      <c r="B35" s="29"/>
      <c r="C35" s="29"/>
      <c r="E35" s="160">
        <v>75872</v>
      </c>
      <c r="F35" s="160"/>
      <c r="G35" s="160">
        <f>G36+G39</f>
        <v>52887</v>
      </c>
      <c r="H35" s="160" t="s">
        <v>169</v>
      </c>
      <c r="I35" s="160">
        <f>I36+I39</f>
        <v>22985</v>
      </c>
      <c r="J35" s="42"/>
      <c r="K35" s="42"/>
      <c r="L35" s="67">
        <f>L37+L38+L40+L41+L42</f>
        <v>100</v>
      </c>
      <c r="M35" s="64"/>
      <c r="N35" s="67">
        <f>N37+N38+N40+N41+N42</f>
        <v>100</v>
      </c>
      <c r="O35" s="64"/>
      <c r="P35" s="67">
        <f>P37+P38+P40+P41+P42</f>
        <v>100</v>
      </c>
      <c r="Q35" s="42"/>
    </row>
    <row r="36" spans="1:17">
      <c r="B36" s="25" t="s">
        <v>81</v>
      </c>
      <c r="C36" s="25"/>
      <c r="E36" s="63">
        <f>E37+E38</f>
        <v>38153</v>
      </c>
      <c r="F36" s="163"/>
      <c r="G36" s="63">
        <f>G37+G38</f>
        <v>34413</v>
      </c>
      <c r="H36" s="163"/>
      <c r="I36" s="63">
        <f>I37+I38</f>
        <v>3740</v>
      </c>
      <c r="J36" s="42"/>
      <c r="K36" s="42"/>
      <c r="L36" s="93">
        <f>E36/(E$35-E$43)*100</f>
        <v>50.286008013496421</v>
      </c>
      <c r="M36" s="64"/>
      <c r="N36" s="93">
        <f>G36/(G$35-G$43)*100</f>
        <v>65.06892052867434</v>
      </c>
      <c r="O36" s="64"/>
      <c r="P36" s="93">
        <f>I36/(I$35-I$43)*100</f>
        <v>16.27148140091364</v>
      </c>
      <c r="Q36" s="42"/>
    </row>
    <row r="37" spans="1:17">
      <c r="C37" s="1" t="s">
        <v>43</v>
      </c>
      <c r="E37" s="162">
        <v>24470</v>
      </c>
      <c r="F37" s="163"/>
      <c r="G37" s="164">
        <v>21640</v>
      </c>
      <c r="H37" s="163"/>
      <c r="I37" s="164">
        <v>2830</v>
      </c>
      <c r="J37" s="42"/>
      <c r="K37" s="42"/>
      <c r="L37" s="93">
        <f t="shared" ref="L37:P42" si="6">E37/(E$35-E$43)*100</f>
        <v>32.251687051876843</v>
      </c>
      <c r="M37" s="65"/>
      <c r="N37" s="93">
        <f t="shared" si="6"/>
        <v>40.917427723259024</v>
      </c>
      <c r="O37" s="65"/>
      <c r="P37" s="93">
        <f t="shared" si="6"/>
        <v>12.312377637589732</v>
      </c>
      <c r="Q37" s="42"/>
    </row>
    <row r="38" spans="1:17">
      <c r="C38" s="1" t="s">
        <v>44</v>
      </c>
      <c r="E38" s="162">
        <v>13683</v>
      </c>
      <c r="F38" s="163"/>
      <c r="G38" s="162">
        <v>12773</v>
      </c>
      <c r="H38" s="163"/>
      <c r="I38" s="162">
        <v>910</v>
      </c>
      <c r="J38" s="42" t="s">
        <v>74</v>
      </c>
      <c r="K38" s="42"/>
      <c r="L38" s="93">
        <f t="shared" si="6"/>
        <v>18.034320961619571</v>
      </c>
      <c r="M38" s="64"/>
      <c r="N38" s="93">
        <f t="shared" si="6"/>
        <v>24.15149280541532</v>
      </c>
      <c r="O38" s="64"/>
      <c r="P38" s="93">
        <f t="shared" si="6"/>
        <v>3.959103763323907</v>
      </c>
      <c r="Q38" s="42"/>
    </row>
    <row r="39" spans="1:17">
      <c r="B39" s="25" t="s">
        <v>78</v>
      </c>
      <c r="C39" s="25"/>
      <c r="E39" s="162">
        <f>E40+E41+E42</f>
        <v>37719</v>
      </c>
      <c r="F39" s="162"/>
      <c r="G39" s="162">
        <f>G40+G41+G42</f>
        <v>18474</v>
      </c>
      <c r="H39" s="163"/>
      <c r="I39" s="162">
        <f>I40+I41+I42</f>
        <v>19245</v>
      </c>
      <c r="J39" s="42"/>
      <c r="K39" s="42"/>
      <c r="L39" s="93">
        <f t="shared" si="6"/>
        <v>49.713991986503586</v>
      </c>
      <c r="M39" s="64"/>
      <c r="N39" s="93">
        <f t="shared" si="6"/>
        <v>34.931079471325653</v>
      </c>
      <c r="O39" s="64"/>
      <c r="P39" s="93">
        <f t="shared" si="6"/>
        <v>83.728518599086371</v>
      </c>
      <c r="Q39" s="42"/>
    </row>
    <row r="40" spans="1:17">
      <c r="C40" s="1" t="s">
        <v>45</v>
      </c>
      <c r="E40" s="162">
        <v>784</v>
      </c>
      <c r="F40" s="163"/>
      <c r="G40" s="162">
        <v>308</v>
      </c>
      <c r="H40" s="163" t="s">
        <v>74</v>
      </c>
      <c r="I40" s="162">
        <v>476</v>
      </c>
      <c r="J40" s="42" t="s">
        <v>74</v>
      </c>
      <c r="K40" s="42"/>
      <c r="L40" s="93">
        <f t="shared" si="6"/>
        <v>1.0333192745676929</v>
      </c>
      <c r="M40" s="64"/>
      <c r="N40" s="93">
        <f t="shared" si="6"/>
        <v>0.58237374023862198</v>
      </c>
      <c r="O40" s="64"/>
      <c r="P40" s="93">
        <f t="shared" si="6"/>
        <v>2.0709158146617357</v>
      </c>
      <c r="Q40" s="42"/>
    </row>
    <row r="41" spans="1:17">
      <c r="C41" s="1" t="s">
        <v>46</v>
      </c>
      <c r="E41" s="162">
        <v>2762</v>
      </c>
      <c r="F41" s="163"/>
      <c r="G41" s="162">
        <v>0</v>
      </c>
      <c r="H41" s="163"/>
      <c r="I41" s="162">
        <v>2762</v>
      </c>
      <c r="J41" s="42" t="s">
        <v>74</v>
      </c>
      <c r="K41" s="42"/>
      <c r="L41" s="93">
        <f t="shared" si="6"/>
        <v>3.6403416280050607</v>
      </c>
      <c r="M41" s="64"/>
      <c r="N41" s="93">
        <f t="shared" si="6"/>
        <v>0</v>
      </c>
      <c r="O41" s="64"/>
      <c r="P41" s="93">
        <f t="shared" si="6"/>
        <v>12.016532521209484</v>
      </c>
      <c r="Q41" s="42"/>
    </row>
    <row r="42" spans="1:17" ht="14.25">
      <c r="C42" s="1" t="s">
        <v>82</v>
      </c>
      <c r="E42" s="162">
        <v>34173</v>
      </c>
      <c r="F42" s="163"/>
      <c r="G42" s="162">
        <v>18166</v>
      </c>
      <c r="H42" s="163"/>
      <c r="I42" s="162">
        <v>16007</v>
      </c>
      <c r="J42" s="42"/>
      <c r="K42" s="42"/>
      <c r="L42" s="93">
        <f t="shared" si="6"/>
        <v>45.04033108393083</v>
      </c>
      <c r="M42" s="64"/>
      <c r="N42" s="93">
        <f t="shared" si="6"/>
        <v>34.348705731087037</v>
      </c>
      <c r="O42" s="64"/>
      <c r="P42" s="93">
        <f t="shared" si="6"/>
        <v>69.641070263215141</v>
      </c>
      <c r="Q42" s="42"/>
    </row>
    <row r="43" spans="1:17" ht="6" customHeight="1" thickBot="1">
      <c r="A43" s="2"/>
      <c r="B43" s="2"/>
      <c r="C43" s="2"/>
      <c r="D43" s="2"/>
      <c r="E43" s="81"/>
      <c r="F43" s="81"/>
      <c r="G43" s="81"/>
      <c r="H43" s="81"/>
      <c r="I43" s="81"/>
      <c r="J43" s="2"/>
      <c r="K43" s="81"/>
      <c r="L43" s="81"/>
      <c r="M43" s="81"/>
      <c r="N43" s="81"/>
      <c r="O43" s="81"/>
      <c r="P43" s="81"/>
      <c r="Q43" s="2"/>
    </row>
    <row r="44" spans="1:17" s="9" customFormat="1" ht="6" customHeight="1">
      <c r="E44" s="82"/>
      <c r="F44" s="82"/>
      <c r="G44" s="82"/>
      <c r="H44" s="82"/>
      <c r="I44" s="82"/>
      <c r="K44" s="82"/>
    </row>
    <row r="45" spans="1:17" s="82" customFormat="1" ht="11.25">
      <c r="A45" s="83" t="s">
        <v>42</v>
      </c>
      <c r="B45" s="84">
        <v>1</v>
      </c>
      <c r="C45" s="220" t="s">
        <v>135</v>
      </c>
      <c r="D45" s="220"/>
      <c r="E45" s="220"/>
      <c r="F45" s="220"/>
      <c r="G45" s="220"/>
      <c r="H45" s="220"/>
      <c r="I45" s="220"/>
      <c r="J45" s="220"/>
      <c r="K45" s="220"/>
      <c r="L45" s="220"/>
      <c r="M45" s="220"/>
      <c r="N45" s="220"/>
      <c r="O45" s="220"/>
      <c r="P45" s="220"/>
      <c r="Q45" s="220"/>
    </row>
    <row r="46" spans="1:17" s="82" customFormat="1" ht="11.25">
      <c r="A46" s="83"/>
      <c r="B46" s="84">
        <v>2</v>
      </c>
      <c r="C46" s="220" t="s">
        <v>178</v>
      </c>
      <c r="D46" s="220"/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</row>
    <row r="47" spans="1:17" s="82" customFormat="1" ht="11.25">
      <c r="B47" s="86" t="s">
        <v>74</v>
      </c>
      <c r="C47" s="219" t="s">
        <v>161</v>
      </c>
      <c r="D47" s="219"/>
      <c r="E47" s="219"/>
      <c r="F47" s="219"/>
      <c r="G47" s="219"/>
      <c r="H47" s="219"/>
      <c r="I47" s="219"/>
      <c r="J47" s="219"/>
      <c r="K47" s="96"/>
      <c r="L47" s="96"/>
      <c r="M47" s="96"/>
      <c r="N47" s="96"/>
      <c r="O47" s="96"/>
      <c r="P47" s="96"/>
    </row>
    <row r="48" spans="1:17" s="82" customFormat="1" ht="11.25">
      <c r="B48" s="86" t="s">
        <v>172</v>
      </c>
      <c r="C48" s="96" t="s">
        <v>173</v>
      </c>
      <c r="D48" s="96"/>
      <c r="E48" s="149"/>
      <c r="F48" s="149"/>
      <c r="G48" s="149"/>
      <c r="H48" s="149"/>
      <c r="I48" s="149"/>
      <c r="J48" s="96"/>
      <c r="K48" s="96"/>
      <c r="L48" s="96"/>
      <c r="M48" s="96"/>
      <c r="N48" s="96"/>
      <c r="O48" s="96"/>
      <c r="P48" s="96"/>
      <c r="Q48" s="96"/>
    </row>
    <row r="49" spans="5:16" s="66" customFormat="1">
      <c r="E49" s="106"/>
      <c r="G49" s="106"/>
      <c r="I49" s="106"/>
    </row>
    <row r="50" spans="5:16" s="66" customFormat="1">
      <c r="P50" s="107"/>
    </row>
  </sheetData>
  <mergeCells count="20">
    <mergeCell ref="C47:J47"/>
    <mergeCell ref="C45:Q45"/>
    <mergeCell ref="C46:Q46"/>
    <mergeCell ref="B23:C23"/>
    <mergeCell ref="B33:C33"/>
    <mergeCell ref="A1:Q1"/>
    <mergeCell ref="A15:D15"/>
    <mergeCell ref="E9:F12"/>
    <mergeCell ref="G9:J9"/>
    <mergeCell ref="G12:H12"/>
    <mergeCell ref="A2:Q2"/>
    <mergeCell ref="L6:Q6"/>
    <mergeCell ref="A3:Q3"/>
    <mergeCell ref="A6:D12"/>
    <mergeCell ref="E6:J6"/>
    <mergeCell ref="I12:J12"/>
    <mergeCell ref="L9:M12"/>
    <mergeCell ref="N9:Q9"/>
    <mergeCell ref="N12:O12"/>
    <mergeCell ref="P12:Q12"/>
  </mergeCells>
  <phoneticPr fontId="0" type="noConversion"/>
  <hyperlinks>
    <hyperlink ref="R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opLeftCell="A19" zoomScale="130" zoomScaleNormal="130" workbookViewId="0">
      <selection activeCell="J31" sqref="J31"/>
    </sheetView>
  </sheetViews>
  <sheetFormatPr defaultColWidth="11.42578125" defaultRowHeight="12.75"/>
  <cols>
    <col min="1" max="1" width="5.7109375" style="1" customWidth="1"/>
    <col min="2" max="2" width="9" style="1" customWidth="1"/>
    <col min="3" max="3" width="9.28515625" style="1" customWidth="1"/>
    <col min="4" max="4" width="12" style="66" bestFit="1" customWidth="1"/>
    <col min="5" max="5" width="2.85546875" style="66" bestFit="1" customWidth="1"/>
    <col min="6" max="6" width="13.28515625" style="66" customWidth="1"/>
    <col min="7" max="7" width="2.85546875" style="66" bestFit="1" customWidth="1"/>
    <col min="8" max="8" width="13.42578125" style="66" customWidth="1"/>
    <col min="9" max="9" width="2.85546875" style="66" bestFit="1" customWidth="1"/>
    <col min="10" max="10" width="11.85546875" style="66" customWidth="1"/>
    <col min="11" max="11" width="3.5703125" style="66" customWidth="1"/>
    <col min="12" max="12" width="8" style="1" customWidth="1"/>
    <col min="13" max="13" width="2.7109375" style="1" bestFit="1" customWidth="1"/>
    <col min="14" max="14" width="14" style="1" customWidth="1"/>
    <col min="15" max="15" width="2.7109375" style="1" bestFit="1" customWidth="1"/>
    <col min="16" max="16" width="13.5703125" style="1" customWidth="1"/>
    <col min="17" max="17" width="2.7109375" style="1" bestFit="1" customWidth="1"/>
    <col min="18" max="16384" width="11.42578125" style="1"/>
  </cols>
  <sheetData>
    <row r="1" spans="1:18" s="44" customFormat="1" ht="15">
      <c r="A1" s="199" t="s">
        <v>114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38" t="s">
        <v>197</v>
      </c>
    </row>
    <row r="2" spans="1:18" s="44" customFormat="1" ht="15">
      <c r="A2" s="199" t="s">
        <v>181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8" s="44" customFormat="1" ht="15" customHeight="1">
      <c r="A3" s="200" t="s">
        <v>206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</row>
    <row r="4" spans="1:18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69"/>
      <c r="K4" s="69"/>
      <c r="L4" s="15"/>
      <c r="M4" s="15"/>
      <c r="N4" s="15"/>
      <c r="O4" s="15"/>
      <c r="P4" s="15"/>
      <c r="Q4" s="15"/>
    </row>
    <row r="5" spans="1:18" ht="6" customHeight="1"/>
    <row r="6" spans="1:18">
      <c r="A6" s="215" t="s">
        <v>32</v>
      </c>
      <c r="B6" s="215"/>
      <c r="C6" s="215"/>
      <c r="D6" s="211" t="s">
        <v>170</v>
      </c>
      <c r="E6" s="211"/>
      <c r="F6" s="211"/>
      <c r="G6" s="211"/>
      <c r="H6" s="211"/>
      <c r="I6" s="211"/>
      <c r="J6" s="146"/>
      <c r="K6" s="165"/>
      <c r="L6" s="212" t="s">
        <v>171</v>
      </c>
      <c r="M6" s="212"/>
      <c r="N6" s="212"/>
      <c r="O6" s="212"/>
      <c r="P6" s="212"/>
      <c r="Q6" s="212"/>
    </row>
    <row r="7" spans="1:18" ht="6" customHeight="1">
      <c r="A7" s="215"/>
      <c r="B7" s="215"/>
      <c r="C7" s="215"/>
      <c r="D7" s="224"/>
      <c r="E7" s="224"/>
      <c r="F7" s="224"/>
      <c r="G7" s="224"/>
      <c r="H7" s="224"/>
      <c r="I7" s="224"/>
      <c r="J7" s="224"/>
      <c r="K7" s="101"/>
      <c r="L7" s="62"/>
      <c r="M7" s="62"/>
      <c r="N7" s="62"/>
      <c r="O7" s="62"/>
      <c r="P7" s="62"/>
      <c r="Q7" s="62"/>
    </row>
    <row r="8" spans="1:18" ht="6" customHeight="1">
      <c r="A8" s="215"/>
      <c r="B8" s="215"/>
      <c r="C8" s="215"/>
      <c r="D8" s="101"/>
      <c r="E8" s="101"/>
      <c r="F8" s="101"/>
      <c r="G8" s="101"/>
      <c r="H8" s="101"/>
      <c r="I8" s="101"/>
      <c r="J8" s="101"/>
      <c r="K8" s="101"/>
      <c r="L8" s="61"/>
      <c r="M8" s="61"/>
      <c r="N8" s="61"/>
      <c r="O8" s="61"/>
      <c r="P8" s="61"/>
      <c r="Q8" s="61"/>
    </row>
    <row r="9" spans="1:18" ht="24.75" customHeight="1">
      <c r="A9" s="215"/>
      <c r="B9" s="215"/>
      <c r="C9" s="215"/>
      <c r="D9" s="201" t="s">
        <v>0</v>
      </c>
      <c r="E9" s="201"/>
      <c r="F9" s="225" t="s">
        <v>192</v>
      </c>
      <c r="G9" s="225"/>
      <c r="H9" s="225"/>
      <c r="I9" s="225"/>
      <c r="J9" s="225"/>
      <c r="K9" s="148"/>
      <c r="L9" s="207" t="s">
        <v>0</v>
      </c>
      <c r="M9" s="207"/>
      <c r="N9" s="222" t="s">
        <v>179</v>
      </c>
      <c r="O9" s="223"/>
      <c r="P9" s="223"/>
      <c r="Q9" s="223"/>
    </row>
    <row r="10" spans="1:18" ht="6" customHeight="1">
      <c r="A10" s="215"/>
      <c r="B10" s="215"/>
      <c r="C10" s="215"/>
      <c r="D10" s="201"/>
      <c r="E10" s="201"/>
      <c r="F10" s="140"/>
      <c r="G10" s="140"/>
      <c r="H10" s="140"/>
      <c r="I10" s="140"/>
      <c r="J10" s="140"/>
      <c r="K10" s="156"/>
      <c r="L10" s="207"/>
      <c r="M10" s="207"/>
      <c r="N10" s="4"/>
      <c r="O10" s="4"/>
      <c r="P10" s="4"/>
      <c r="Q10" s="4"/>
    </row>
    <row r="11" spans="1:18" ht="6" customHeight="1">
      <c r="A11" s="215"/>
      <c r="B11" s="215"/>
      <c r="C11" s="215"/>
      <c r="D11" s="201"/>
      <c r="E11" s="201"/>
      <c r="F11" s="156"/>
      <c r="G11" s="156"/>
      <c r="H11" s="156"/>
      <c r="L11" s="207"/>
      <c r="M11" s="207"/>
      <c r="N11" s="16"/>
      <c r="O11" s="16"/>
      <c r="P11" s="16"/>
    </row>
    <row r="12" spans="1:18" ht="38.25" customHeight="1">
      <c r="A12" s="215"/>
      <c r="B12" s="215"/>
      <c r="C12" s="215"/>
      <c r="D12" s="201"/>
      <c r="E12" s="201"/>
      <c r="F12" s="201" t="s">
        <v>81</v>
      </c>
      <c r="G12" s="201"/>
      <c r="H12" s="201" t="s">
        <v>78</v>
      </c>
      <c r="I12" s="201"/>
      <c r="J12" s="166" t="s">
        <v>221</v>
      </c>
      <c r="K12" s="145"/>
      <c r="L12" s="207"/>
      <c r="M12" s="207"/>
      <c r="N12" s="207" t="s">
        <v>81</v>
      </c>
      <c r="O12" s="207"/>
      <c r="P12" s="207" t="s">
        <v>78</v>
      </c>
      <c r="Q12" s="207"/>
    </row>
    <row r="13" spans="1:18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74"/>
      <c r="L13" s="6"/>
      <c r="M13" s="6"/>
      <c r="N13" s="6"/>
      <c r="O13" s="6"/>
      <c r="P13" s="6"/>
      <c r="Q13" s="6"/>
    </row>
    <row r="14" spans="1:18" ht="6" customHeight="1"/>
    <row r="15" spans="1:18">
      <c r="A15" s="216" t="s">
        <v>0</v>
      </c>
      <c r="B15" s="216"/>
      <c r="C15" s="216"/>
      <c r="D15" s="64">
        <v>430691</v>
      </c>
      <c r="E15" s="64"/>
      <c r="F15" s="64">
        <v>231327</v>
      </c>
      <c r="G15" s="64"/>
      <c r="H15" s="64">
        <v>199302</v>
      </c>
      <c r="I15" s="64"/>
      <c r="J15" s="64">
        <v>62</v>
      </c>
      <c r="K15" s="64" t="s">
        <v>74</v>
      </c>
      <c r="L15" s="47">
        <f>SUM(L16:L20)</f>
        <v>100</v>
      </c>
      <c r="M15" s="47"/>
      <c r="N15" s="47">
        <f>SUM(N16:N20)</f>
        <v>100.00000000000001</v>
      </c>
      <c r="O15" s="47"/>
      <c r="P15" s="47">
        <f>SUM(P16:P20)</f>
        <v>100</v>
      </c>
      <c r="Q15" s="42" t="s">
        <v>169</v>
      </c>
    </row>
    <row r="16" spans="1:18">
      <c r="B16" s="1" t="s">
        <v>73</v>
      </c>
      <c r="D16" s="63">
        <v>30027</v>
      </c>
      <c r="E16" s="64"/>
      <c r="F16" s="63">
        <v>8376</v>
      </c>
      <c r="G16" s="64"/>
      <c r="H16" s="63">
        <v>21651</v>
      </c>
      <c r="I16" s="64"/>
      <c r="J16" s="104">
        <v>0</v>
      </c>
      <c r="K16" s="64"/>
      <c r="L16" s="93">
        <f>D16/(D$15-D$21)*100</f>
        <v>6.9822113707708411</v>
      </c>
      <c r="M16" s="42"/>
      <c r="N16" s="93">
        <f>F16/(F$15-F$21)*100</f>
        <v>3.6214589602573413</v>
      </c>
      <c r="O16" s="42"/>
      <c r="P16" s="93">
        <f>H16/(H$15-H$21)*100</f>
        <v>10.896326119778561</v>
      </c>
      <c r="Q16" s="42" t="s">
        <v>169</v>
      </c>
    </row>
    <row r="17" spans="1:17">
      <c r="B17" s="1" t="s">
        <v>66</v>
      </c>
      <c r="D17" s="63">
        <v>128252</v>
      </c>
      <c r="E17" s="64"/>
      <c r="F17" s="63">
        <v>76138</v>
      </c>
      <c r="G17" s="64"/>
      <c r="H17" s="63">
        <v>52114</v>
      </c>
      <c r="I17" s="64"/>
      <c r="J17" s="104">
        <v>0</v>
      </c>
      <c r="K17" s="64"/>
      <c r="L17" s="93">
        <f>D17/(D$15-D$21)*100</f>
        <v>29.822578769910475</v>
      </c>
      <c r="M17" s="42"/>
      <c r="N17" s="93">
        <f t="shared" ref="N17:N20" si="0">F17/(F$15-F$21)*100</f>
        <v>32.919131126560828</v>
      </c>
      <c r="O17" s="42"/>
      <c r="P17" s="93">
        <f t="shared" ref="P17:P20" si="1">H17/(H$15-H$21)*100</f>
        <v>26.227478610971311</v>
      </c>
      <c r="Q17" s="42" t="s">
        <v>169</v>
      </c>
    </row>
    <row r="18" spans="1:17">
      <c r="B18" s="1" t="s">
        <v>67</v>
      </c>
      <c r="D18" s="63">
        <v>98273</v>
      </c>
      <c r="E18" s="64"/>
      <c r="F18" s="63">
        <v>75108</v>
      </c>
      <c r="G18" s="64"/>
      <c r="H18" s="63">
        <v>23165</v>
      </c>
      <c r="I18" s="64"/>
      <c r="J18" s="104">
        <v>0</v>
      </c>
      <c r="K18" s="64"/>
      <c r="L18" s="93">
        <f t="shared" ref="L17:L20" si="2">D18/(D$15-D$21)*100</f>
        <v>22.851528891989304</v>
      </c>
      <c r="M18" s="42"/>
      <c r="N18" s="93">
        <f t="shared" si="0"/>
        <v>32.473798900072637</v>
      </c>
      <c r="O18" s="42"/>
      <c r="P18" s="93">
        <f t="shared" si="1"/>
        <v>11.65827881227982</v>
      </c>
      <c r="Q18" s="42" t="s">
        <v>169</v>
      </c>
    </row>
    <row r="19" spans="1:17">
      <c r="B19" s="1" t="s">
        <v>68</v>
      </c>
      <c r="D19" s="63">
        <v>70217</v>
      </c>
      <c r="E19" s="64"/>
      <c r="F19" s="63">
        <v>50461</v>
      </c>
      <c r="G19" s="64"/>
      <c r="H19" s="63">
        <v>19756</v>
      </c>
      <c r="I19" s="64"/>
      <c r="J19" s="104">
        <v>0</v>
      </c>
      <c r="K19" s="64"/>
      <c r="L19" s="93">
        <f t="shared" si="2"/>
        <v>16.327636321357982</v>
      </c>
      <c r="M19" s="42"/>
      <c r="N19" s="93">
        <f t="shared" si="0"/>
        <v>21.817387845456746</v>
      </c>
      <c r="O19" s="42"/>
      <c r="P19" s="93">
        <f t="shared" si="1"/>
        <v>9.9426270759939612</v>
      </c>
      <c r="Q19" s="42" t="s">
        <v>169</v>
      </c>
    </row>
    <row r="20" spans="1:17">
      <c r="B20" s="1" t="s">
        <v>93</v>
      </c>
      <c r="D20" s="63">
        <v>103281</v>
      </c>
      <c r="E20" s="64"/>
      <c r="F20" s="63">
        <v>21205</v>
      </c>
      <c r="G20" s="64"/>
      <c r="H20" s="63">
        <v>82014</v>
      </c>
      <c r="I20" s="64"/>
      <c r="J20" s="104">
        <v>62</v>
      </c>
      <c r="K20" s="64" t="s">
        <v>74</v>
      </c>
      <c r="L20" s="93">
        <f>D20/(D$15-D$21)*100</f>
        <v>24.016044645971398</v>
      </c>
      <c r="M20" s="42"/>
      <c r="N20" s="93">
        <f t="shared" si="0"/>
        <v>9.1682231676524513</v>
      </c>
      <c r="O20" s="42"/>
      <c r="P20" s="93">
        <f t="shared" si="1"/>
        <v>41.275289380976346</v>
      </c>
      <c r="Q20" s="42" t="s">
        <v>169</v>
      </c>
    </row>
    <row r="21" spans="1:17">
      <c r="B21" s="95" t="s">
        <v>29</v>
      </c>
      <c r="D21" s="63">
        <v>641</v>
      </c>
      <c r="E21" s="64"/>
      <c r="F21" s="63">
        <v>39</v>
      </c>
      <c r="G21" s="64"/>
      <c r="H21" s="63">
        <v>602</v>
      </c>
      <c r="I21" s="64"/>
      <c r="J21" s="104">
        <v>0</v>
      </c>
      <c r="K21" s="64"/>
      <c r="L21" s="57" t="s">
        <v>172</v>
      </c>
      <c r="M21" s="42"/>
      <c r="N21" s="57" t="s">
        <v>172</v>
      </c>
      <c r="O21" s="42"/>
      <c r="P21" s="57" t="s">
        <v>172</v>
      </c>
      <c r="Q21" s="42"/>
    </row>
    <row r="22" spans="1:17" ht="6.95" customHeight="1">
      <c r="D22" s="76"/>
      <c r="E22" s="64"/>
      <c r="F22" s="76"/>
      <c r="G22" s="64"/>
      <c r="H22" s="76"/>
      <c r="I22" s="64"/>
      <c r="J22" s="64"/>
      <c r="K22" s="64"/>
      <c r="L22" s="22"/>
      <c r="M22" s="42"/>
      <c r="N22" s="22"/>
      <c r="O22" s="42"/>
      <c r="P22" s="22"/>
      <c r="Q22" s="42" t="s">
        <v>169</v>
      </c>
    </row>
    <row r="23" spans="1:17">
      <c r="A23" s="29" t="s">
        <v>146</v>
      </c>
      <c r="B23" s="29"/>
      <c r="D23" s="64">
        <v>354820</v>
      </c>
      <c r="E23" s="64"/>
      <c r="F23" s="64">
        <v>193175</v>
      </c>
      <c r="G23" s="64"/>
      <c r="H23" s="64">
        <v>161584</v>
      </c>
      <c r="I23" s="64"/>
      <c r="J23" s="64">
        <v>62</v>
      </c>
      <c r="K23" s="64" t="s">
        <v>74</v>
      </c>
      <c r="L23" s="47">
        <f>SUM(L24:L28)</f>
        <v>100.00028208744712</v>
      </c>
      <c r="M23" s="47"/>
      <c r="N23" s="47">
        <f>SUM(N24:N28)</f>
        <v>99.999999999999986</v>
      </c>
      <c r="O23" s="47"/>
      <c r="P23" s="47">
        <f>SUM(P24:P28)</f>
        <v>100</v>
      </c>
      <c r="Q23" s="42" t="s">
        <v>169</v>
      </c>
    </row>
    <row r="24" spans="1:17">
      <c r="B24" s="1" t="s">
        <v>73</v>
      </c>
      <c r="D24" s="63">
        <v>24596</v>
      </c>
      <c r="E24" s="64"/>
      <c r="F24" s="63">
        <v>6246</v>
      </c>
      <c r="G24" s="64"/>
      <c r="H24" s="63">
        <v>18350</v>
      </c>
      <c r="I24" s="64"/>
      <c r="J24" s="104">
        <v>0</v>
      </c>
      <c r="K24" s="64"/>
      <c r="L24" s="93">
        <f>D24/(D$23-D$29)*100</f>
        <v>6.9382228490832158</v>
      </c>
      <c r="M24" s="42"/>
      <c r="N24" s="93">
        <f>F24/(F$23-F$29)*100</f>
        <v>3.2333376472110777</v>
      </c>
      <c r="O24" s="42"/>
      <c r="P24" s="93">
        <f>H24/(H$23-H$29)*100</f>
        <v>11.378857029467209</v>
      </c>
      <c r="Q24" s="42" t="s">
        <v>169</v>
      </c>
    </row>
    <row r="25" spans="1:17">
      <c r="B25" s="1" t="s">
        <v>66</v>
      </c>
      <c r="D25" s="63">
        <v>103920</v>
      </c>
      <c r="E25" s="64"/>
      <c r="F25" s="63">
        <v>59803</v>
      </c>
      <c r="G25" s="64"/>
      <c r="H25" s="63">
        <v>44117</v>
      </c>
      <c r="I25" s="64"/>
      <c r="J25" s="104">
        <v>0</v>
      </c>
      <c r="K25" s="64"/>
      <c r="L25" s="93">
        <f>D25/(D$23-D$29)*100</f>
        <v>29.314527503526094</v>
      </c>
      <c r="M25" s="42"/>
      <c r="N25" s="93">
        <f t="shared" ref="N25:N28" si="3">F25/(F$23-F$29)*100</f>
        <v>30.957939691989129</v>
      </c>
      <c r="O25" s="42"/>
      <c r="P25" s="93">
        <f t="shared" ref="P25:P28" si="4">H25/(H$23-H$29)*100</f>
        <v>27.357004663161028</v>
      </c>
      <c r="Q25" s="42" t="s">
        <v>169</v>
      </c>
    </row>
    <row r="26" spans="1:17">
      <c r="B26" s="1" t="s">
        <v>67</v>
      </c>
      <c r="D26" s="63">
        <v>89206</v>
      </c>
      <c r="E26" s="64"/>
      <c r="F26" s="63">
        <v>67867</v>
      </c>
      <c r="G26" s="64"/>
      <c r="H26" s="63">
        <v>21339</v>
      </c>
      <c r="I26" s="64"/>
      <c r="J26" s="104">
        <v>0</v>
      </c>
      <c r="K26" s="64"/>
      <c r="L26" s="93">
        <f>D26/(D$23-D$29)*100</f>
        <v>25.1638928067701</v>
      </c>
      <c r="M26" s="42"/>
      <c r="N26" s="93">
        <f t="shared" si="3"/>
        <v>35.132392907984986</v>
      </c>
      <c r="O26" s="42"/>
      <c r="P26" s="93">
        <f t="shared" si="4"/>
        <v>13.232339517809308</v>
      </c>
      <c r="Q26" s="42" t="s">
        <v>169</v>
      </c>
    </row>
    <row r="27" spans="1:17">
      <c r="B27" s="1" t="s">
        <v>68</v>
      </c>
      <c r="D27" s="63">
        <v>58930</v>
      </c>
      <c r="E27" s="64"/>
      <c r="F27" s="63">
        <v>44091</v>
      </c>
      <c r="G27" s="64"/>
      <c r="H27" s="63">
        <v>14839</v>
      </c>
      <c r="I27" s="64"/>
      <c r="J27" s="104">
        <v>0</v>
      </c>
      <c r="K27" s="64"/>
      <c r="L27" s="93">
        <f>D27/(D$23-D$29)*100</f>
        <v>16.623413258110016</v>
      </c>
      <c r="M27" s="42"/>
      <c r="N27" s="93">
        <f t="shared" si="3"/>
        <v>22.824382037013073</v>
      </c>
      <c r="O27" s="42"/>
      <c r="P27" s="93">
        <f t="shared" si="4"/>
        <v>9.2016817144557983</v>
      </c>
      <c r="Q27" s="42" t="s">
        <v>169</v>
      </c>
    </row>
    <row r="28" spans="1:17">
      <c r="B28" s="1" t="s">
        <v>93</v>
      </c>
      <c r="D28" s="63">
        <v>77849</v>
      </c>
      <c r="E28" s="64"/>
      <c r="F28" s="63">
        <v>15168</v>
      </c>
      <c r="G28" s="64"/>
      <c r="H28" s="63">
        <v>62619</v>
      </c>
      <c r="I28" s="64"/>
      <c r="J28" s="104">
        <v>62</v>
      </c>
      <c r="K28" s="64" t="s">
        <v>74</v>
      </c>
      <c r="L28" s="93">
        <f>D28/(D$23-D$29)*100</f>
        <v>21.960225669957687</v>
      </c>
      <c r="M28" s="42"/>
      <c r="N28" s="93">
        <f t="shared" si="3"/>
        <v>7.8519477158017343</v>
      </c>
      <c r="O28" s="42"/>
      <c r="P28" s="93">
        <f t="shared" si="4"/>
        <v>38.830117075106656</v>
      </c>
      <c r="Q28" s="42" t="s">
        <v>169</v>
      </c>
    </row>
    <row r="29" spans="1:17">
      <c r="B29" s="95" t="s">
        <v>29</v>
      </c>
      <c r="D29" s="63">
        <v>320</v>
      </c>
      <c r="E29" s="64"/>
      <c r="F29" s="63">
        <v>0</v>
      </c>
      <c r="G29" s="64"/>
      <c r="H29" s="63">
        <v>320</v>
      </c>
      <c r="I29" s="64"/>
      <c r="J29" s="104">
        <v>0</v>
      </c>
      <c r="K29" s="64"/>
      <c r="L29" s="57" t="s">
        <v>172</v>
      </c>
      <c r="M29" s="42"/>
      <c r="N29" s="57" t="s">
        <v>172</v>
      </c>
      <c r="O29" s="42"/>
      <c r="P29" s="57" t="s">
        <v>172</v>
      </c>
      <c r="Q29" s="42"/>
    </row>
    <row r="30" spans="1:17" ht="6.95" customHeight="1">
      <c r="D30" s="76"/>
      <c r="E30" s="64"/>
      <c r="F30" s="76"/>
      <c r="G30" s="64"/>
      <c r="H30" s="76"/>
      <c r="I30" s="64"/>
      <c r="J30" s="104"/>
      <c r="K30" s="64"/>
      <c r="L30" s="22"/>
      <c r="M30" s="42"/>
      <c r="N30" s="22"/>
      <c r="O30" s="42"/>
      <c r="P30" s="22"/>
      <c r="Q30" s="42" t="s">
        <v>169</v>
      </c>
    </row>
    <row r="31" spans="1:17">
      <c r="A31" s="29" t="s">
        <v>148</v>
      </c>
      <c r="B31" s="29"/>
      <c r="D31" s="64">
        <v>75872</v>
      </c>
      <c r="E31" s="64"/>
      <c r="F31" s="64">
        <v>38152</v>
      </c>
      <c r="G31" s="64"/>
      <c r="H31" s="64">
        <v>37718</v>
      </c>
      <c r="I31" s="64"/>
      <c r="J31" s="64">
        <v>0</v>
      </c>
      <c r="K31" s="64"/>
      <c r="L31" s="47">
        <f>SUM(L32:L36)</f>
        <v>99.997352781564786</v>
      </c>
      <c r="M31" s="47"/>
      <c r="N31" s="47">
        <f>SUM(N32:N36)</f>
        <v>100</v>
      </c>
      <c r="O31" s="47"/>
      <c r="P31" s="47">
        <f>SUM(P32:P36)</f>
        <v>100</v>
      </c>
      <c r="Q31" s="42" t="s">
        <v>169</v>
      </c>
    </row>
    <row r="32" spans="1:17">
      <c r="B32" s="1" t="s">
        <v>73</v>
      </c>
      <c r="D32" s="63">
        <v>5431</v>
      </c>
      <c r="E32" s="64"/>
      <c r="F32" s="63">
        <v>2130</v>
      </c>
      <c r="G32" s="64"/>
      <c r="H32" s="63">
        <v>3301</v>
      </c>
      <c r="I32" s="64"/>
      <c r="J32" s="104">
        <v>0</v>
      </c>
      <c r="K32" s="64"/>
      <c r="L32" s="93">
        <f>D32/(D$31-D$37)*100</f>
        <v>7.188521660864847</v>
      </c>
      <c r="M32" s="42"/>
      <c r="N32" s="93">
        <f>F32/(F$31-F$37)*100</f>
        <v>5.5886442945976436</v>
      </c>
      <c r="O32" s="42"/>
      <c r="P32" s="93">
        <f>H32/(H$31-H$37)*100</f>
        <v>8.8177155679025532</v>
      </c>
      <c r="Q32" s="42" t="s">
        <v>169</v>
      </c>
    </row>
    <row r="33" spans="1:17">
      <c r="B33" s="1" t="s">
        <v>66</v>
      </c>
      <c r="D33" s="63">
        <v>24332</v>
      </c>
      <c r="E33" s="64"/>
      <c r="F33" s="63">
        <v>16335</v>
      </c>
      <c r="G33" s="64"/>
      <c r="H33" s="63">
        <v>7997</v>
      </c>
      <c r="I33" s="64"/>
      <c r="J33" s="104">
        <v>0</v>
      </c>
      <c r="K33" s="64"/>
      <c r="L33" s="93">
        <f>D33/(D$31-D$37)*100</f>
        <v>32.206059482998242</v>
      </c>
      <c r="M33" s="42"/>
      <c r="N33" s="93">
        <f t="shared" ref="N33:N36" si="5">F33/(F$31-F$37)*100</f>
        <v>42.859391808569249</v>
      </c>
      <c r="O33" s="42"/>
      <c r="P33" s="93">
        <f t="shared" ref="P33:P36" si="6">H33/(H$31-H$37)*100</f>
        <v>21.361790789614275</v>
      </c>
      <c r="Q33" s="42" t="s">
        <v>169</v>
      </c>
    </row>
    <row r="34" spans="1:17">
      <c r="B34" s="1" t="s">
        <v>67</v>
      </c>
      <c r="D34" s="63">
        <v>9067</v>
      </c>
      <c r="E34" s="64"/>
      <c r="F34" s="63">
        <v>7241</v>
      </c>
      <c r="G34" s="64"/>
      <c r="H34" s="63">
        <v>1826</v>
      </c>
      <c r="I34" s="64"/>
      <c r="J34" s="104">
        <v>0</v>
      </c>
      <c r="K34" s="64"/>
      <c r="L34" s="93">
        <f>D34/(D$31-D$37)*100</f>
        <v>12.0011647761115</v>
      </c>
      <c r="M34" s="42"/>
      <c r="N34" s="93">
        <f t="shared" si="5"/>
        <v>18.998766824967859</v>
      </c>
      <c r="O34" s="42"/>
      <c r="P34" s="93">
        <f t="shared" si="6"/>
        <v>4.8776578694304948</v>
      </c>
      <c r="Q34" s="42" t="s">
        <v>169</v>
      </c>
    </row>
    <row r="35" spans="1:17">
      <c r="B35" s="1" t="s">
        <v>68</v>
      </c>
      <c r="D35" s="63">
        <v>11287</v>
      </c>
      <c r="E35" s="64"/>
      <c r="F35" s="63">
        <v>6370</v>
      </c>
      <c r="G35" s="64"/>
      <c r="H35" s="63">
        <v>4917</v>
      </c>
      <c r="I35" s="64"/>
      <c r="J35" s="104">
        <v>0</v>
      </c>
      <c r="K35" s="64"/>
      <c r="L35" s="93">
        <f>D35/(D$31-D$37)*100</f>
        <v>14.939577239215893</v>
      </c>
      <c r="M35" s="42"/>
      <c r="N35" s="93">
        <f t="shared" si="5"/>
        <v>16.713457350510325</v>
      </c>
      <c r="O35" s="42"/>
      <c r="P35" s="93">
        <f t="shared" si="6"/>
        <v>13.134416070092957</v>
      </c>
      <c r="Q35" s="42" t="s">
        <v>169</v>
      </c>
    </row>
    <row r="36" spans="1:17">
      <c r="B36" s="1" t="s">
        <v>93</v>
      </c>
      <c r="D36" s="63">
        <v>25432</v>
      </c>
      <c r="E36" s="64"/>
      <c r="F36" s="63">
        <v>6037</v>
      </c>
      <c r="G36" s="64"/>
      <c r="H36" s="63">
        <v>19395</v>
      </c>
      <c r="I36" s="64"/>
      <c r="J36" s="104">
        <v>0</v>
      </c>
      <c r="K36" s="64"/>
      <c r="L36" s="93">
        <f>D36/(D$31-D$37)*100</f>
        <v>33.662029622374291</v>
      </c>
      <c r="M36" s="42"/>
      <c r="N36" s="93">
        <f t="shared" si="5"/>
        <v>15.839739721354917</v>
      </c>
      <c r="O36" s="42"/>
      <c r="P36" s="93">
        <f t="shared" si="6"/>
        <v>51.808419702959718</v>
      </c>
      <c r="Q36" s="42" t="s">
        <v>169</v>
      </c>
    </row>
    <row r="37" spans="1:17">
      <c r="B37" s="95" t="s">
        <v>29</v>
      </c>
      <c r="D37" s="63">
        <v>321</v>
      </c>
      <c r="E37" s="64"/>
      <c r="F37" s="63">
        <v>39</v>
      </c>
      <c r="G37" s="64"/>
      <c r="H37" s="63">
        <v>282</v>
      </c>
      <c r="I37" s="64"/>
      <c r="J37" s="104">
        <v>0</v>
      </c>
      <c r="K37" s="64"/>
      <c r="L37" s="259" t="s">
        <v>172</v>
      </c>
      <c r="M37" s="42"/>
      <c r="N37" s="57" t="s">
        <v>172</v>
      </c>
      <c r="O37" s="42"/>
      <c r="P37" s="57" t="s">
        <v>172</v>
      </c>
      <c r="Q37" s="42"/>
    </row>
    <row r="38" spans="1:17" ht="6" customHeight="1" thickBot="1">
      <c r="A38" s="2"/>
      <c r="B38" s="2"/>
      <c r="C38" s="2"/>
      <c r="D38" s="81"/>
      <c r="E38" s="81"/>
      <c r="F38" s="81"/>
      <c r="G38" s="81"/>
      <c r="H38" s="81"/>
      <c r="I38" s="81"/>
      <c r="J38" s="81"/>
      <c r="K38" s="81"/>
      <c r="L38" s="2"/>
      <c r="M38" s="2"/>
      <c r="N38" s="2"/>
      <c r="O38" s="2"/>
      <c r="P38" s="2"/>
      <c r="Q38" s="2"/>
    </row>
    <row r="39" spans="1:17" s="9" customFormat="1" ht="6" customHeight="1">
      <c r="D39" s="82"/>
      <c r="E39" s="82"/>
      <c r="F39" s="82"/>
      <c r="G39" s="82"/>
      <c r="H39" s="82"/>
      <c r="I39" s="82"/>
      <c r="J39" s="82"/>
      <c r="K39" s="82"/>
    </row>
    <row r="40" spans="1:17" s="9" customFormat="1" ht="11.25">
      <c r="A40" s="10" t="s">
        <v>42</v>
      </c>
      <c r="B40" s="108">
        <v>0</v>
      </c>
      <c r="C40" s="214" t="s">
        <v>36</v>
      </c>
      <c r="D40" s="214"/>
      <c r="E40" s="214"/>
      <c r="F40" s="214"/>
      <c r="G40" s="214"/>
      <c r="H40" s="214"/>
      <c r="I40" s="214"/>
      <c r="J40" s="149"/>
      <c r="K40" s="149"/>
      <c r="L40" s="31"/>
      <c r="M40" s="31"/>
      <c r="N40" s="31"/>
      <c r="O40" s="31"/>
      <c r="P40" s="31"/>
      <c r="Q40" s="31"/>
    </row>
    <row r="41" spans="1:17" s="9" customFormat="1" ht="11.25">
      <c r="B41" s="13" t="s">
        <v>74</v>
      </c>
      <c r="C41" s="214" t="s">
        <v>161</v>
      </c>
      <c r="D41" s="214"/>
      <c r="E41" s="214"/>
      <c r="F41" s="214"/>
      <c r="G41" s="214"/>
      <c r="H41" s="214"/>
      <c r="I41" s="214"/>
      <c r="J41" s="149"/>
      <c r="K41" s="149"/>
      <c r="L41" s="31"/>
      <c r="M41" s="31"/>
      <c r="N41" s="31"/>
      <c r="O41" s="31"/>
      <c r="P41" s="31"/>
      <c r="Q41" s="31"/>
    </row>
    <row r="42" spans="1:17">
      <c r="B42" s="12" t="s">
        <v>172</v>
      </c>
      <c r="C42" s="31" t="s">
        <v>173</v>
      </c>
      <c r="D42" s="149"/>
      <c r="E42" s="149"/>
      <c r="F42" s="149"/>
      <c r="G42" s="149"/>
      <c r="H42" s="149"/>
      <c r="I42" s="149"/>
      <c r="J42" s="149"/>
    </row>
    <row r="43" spans="1:17">
      <c r="B43" s="130" t="s">
        <v>193</v>
      </c>
      <c r="C43" s="122" t="s">
        <v>194</v>
      </c>
    </row>
  </sheetData>
  <mergeCells count="18">
    <mergeCell ref="C40:I40"/>
    <mergeCell ref="C41:I41"/>
    <mergeCell ref="L9:M12"/>
    <mergeCell ref="N9:Q9"/>
    <mergeCell ref="N12:O12"/>
    <mergeCell ref="P12:Q12"/>
    <mergeCell ref="D9:E12"/>
    <mergeCell ref="F12:G12"/>
    <mergeCell ref="H12:I12"/>
    <mergeCell ref="A6:C12"/>
    <mergeCell ref="A15:C15"/>
    <mergeCell ref="D7:J7"/>
    <mergeCell ref="F9:J9"/>
    <mergeCell ref="A1:Q1"/>
    <mergeCell ref="A3:Q3"/>
    <mergeCell ref="A2:Q2"/>
    <mergeCell ref="D6:I6"/>
    <mergeCell ref="L6:Q6"/>
  </mergeCells>
  <phoneticPr fontId="0" type="noConversion"/>
  <hyperlinks>
    <hyperlink ref="R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topLeftCell="A27" zoomScale="115" zoomScaleNormal="115" workbookViewId="0">
      <selection activeCell="L35" sqref="L35"/>
    </sheetView>
  </sheetViews>
  <sheetFormatPr defaultColWidth="11.42578125" defaultRowHeight="12.75"/>
  <cols>
    <col min="1" max="1" width="5.7109375" style="1" customWidth="1"/>
    <col min="2" max="2" width="7" style="1" customWidth="1"/>
    <col min="3" max="3" width="26.140625" style="1" customWidth="1"/>
    <col min="4" max="4" width="12" style="66" bestFit="1" customWidth="1"/>
    <col min="5" max="5" width="3.7109375" style="66" customWidth="1"/>
    <col min="6" max="6" width="11.85546875" style="66" customWidth="1"/>
    <col min="7" max="7" width="3.7109375" style="66" customWidth="1"/>
    <col min="8" max="8" width="12.42578125" style="66" customWidth="1"/>
    <col min="9" max="9" width="3.7109375" style="66" customWidth="1"/>
    <col min="10" max="10" width="12.42578125" style="66" customWidth="1"/>
    <col min="11" max="11" width="3.7109375" style="66" customWidth="1"/>
    <col min="12" max="12" width="8.28515625" style="66" customWidth="1"/>
    <col min="13" max="13" width="2.85546875" style="1" bestFit="1" customWidth="1"/>
    <col min="14" max="14" width="11.7109375" style="1" customWidth="1"/>
    <col min="15" max="15" width="2.85546875" style="1" bestFit="1" customWidth="1"/>
    <col min="16" max="16" width="13.42578125" style="1" customWidth="1"/>
    <col min="17" max="17" width="2.7109375" style="1" bestFit="1" customWidth="1"/>
    <col min="18" max="16384" width="11.42578125" style="1"/>
  </cols>
  <sheetData>
    <row r="1" spans="1:18" s="44" customFormat="1" ht="15">
      <c r="A1" s="199" t="s">
        <v>115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38" t="s">
        <v>197</v>
      </c>
    </row>
    <row r="2" spans="1:18" s="44" customFormat="1" ht="15">
      <c r="A2" s="199" t="s">
        <v>181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</row>
    <row r="3" spans="1:18" s="44" customFormat="1" ht="15" customHeight="1">
      <c r="A3" s="200" t="s">
        <v>207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</row>
    <row r="4" spans="1:18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69"/>
      <c r="K4" s="69"/>
      <c r="L4" s="69"/>
      <c r="M4" s="15"/>
      <c r="N4" s="15"/>
      <c r="O4" s="15"/>
      <c r="P4" s="15"/>
      <c r="Q4" s="15"/>
    </row>
    <row r="5" spans="1:18" ht="6" customHeight="1"/>
    <row r="6" spans="1:18">
      <c r="A6" s="215" t="s">
        <v>80</v>
      </c>
      <c r="B6" s="215"/>
      <c r="C6" s="215"/>
      <c r="D6" s="230" t="s">
        <v>170</v>
      </c>
      <c r="E6" s="230"/>
      <c r="F6" s="230"/>
      <c r="G6" s="230"/>
      <c r="H6" s="230"/>
      <c r="I6" s="230"/>
      <c r="J6" s="230"/>
      <c r="K6" s="103"/>
      <c r="L6" s="226" t="s">
        <v>171</v>
      </c>
      <c r="M6" s="226"/>
      <c r="N6" s="226"/>
      <c r="O6" s="226"/>
      <c r="P6" s="226"/>
      <c r="Q6" s="226"/>
    </row>
    <row r="7" spans="1:18" ht="6.95" customHeight="1">
      <c r="A7" s="215"/>
      <c r="B7" s="215"/>
      <c r="C7" s="215"/>
      <c r="D7" s="229"/>
      <c r="E7" s="229"/>
      <c r="F7" s="229"/>
      <c r="G7" s="229"/>
      <c r="H7" s="229"/>
      <c r="I7" s="229"/>
      <c r="J7" s="229"/>
      <c r="K7" s="109"/>
      <c r="L7" s="227"/>
      <c r="M7" s="227"/>
      <c r="N7" s="227"/>
      <c r="O7" s="227"/>
      <c r="P7" s="227"/>
      <c r="Q7" s="227"/>
    </row>
    <row r="8" spans="1:18" ht="6" customHeight="1">
      <c r="A8" s="215"/>
      <c r="B8" s="215"/>
      <c r="C8" s="215"/>
    </row>
    <row r="9" spans="1:18" ht="23.25" customHeight="1">
      <c r="A9" s="215"/>
      <c r="B9" s="215"/>
      <c r="C9" s="215"/>
      <c r="D9" s="201" t="s">
        <v>0</v>
      </c>
      <c r="E9" s="201"/>
      <c r="F9" s="225" t="s">
        <v>195</v>
      </c>
      <c r="G9" s="225"/>
      <c r="H9" s="225"/>
      <c r="I9" s="225"/>
      <c r="J9" s="225"/>
      <c r="K9" s="148"/>
      <c r="L9" s="207" t="s">
        <v>0</v>
      </c>
      <c r="M9" s="207"/>
      <c r="N9" s="223" t="s">
        <v>151</v>
      </c>
      <c r="O9" s="223"/>
      <c r="P9" s="223"/>
      <c r="Q9" s="223"/>
    </row>
    <row r="10" spans="1:18" ht="6" customHeight="1">
      <c r="A10" s="215"/>
      <c r="B10" s="215"/>
      <c r="C10" s="215"/>
      <c r="D10" s="201"/>
      <c r="E10" s="201"/>
      <c r="F10" s="228"/>
      <c r="G10" s="228"/>
      <c r="H10" s="228"/>
      <c r="I10" s="228"/>
      <c r="J10" s="228"/>
      <c r="K10" s="156"/>
      <c r="L10" s="207"/>
      <c r="M10" s="207"/>
      <c r="N10" s="4"/>
      <c r="O10" s="4"/>
      <c r="P10" s="4"/>
      <c r="Q10" s="4"/>
    </row>
    <row r="11" spans="1:18" ht="6" customHeight="1">
      <c r="A11" s="215"/>
      <c r="B11" s="215"/>
      <c r="C11" s="215"/>
      <c r="D11" s="201"/>
      <c r="E11" s="201"/>
      <c r="F11" s="156"/>
      <c r="G11" s="156"/>
      <c r="H11" s="156"/>
      <c r="L11" s="207"/>
      <c r="M11" s="207"/>
      <c r="N11" s="16"/>
      <c r="O11" s="16"/>
      <c r="P11" s="16"/>
    </row>
    <row r="12" spans="1:18" ht="38.25" customHeight="1">
      <c r="A12" s="215"/>
      <c r="B12" s="215"/>
      <c r="C12" s="215"/>
      <c r="D12" s="201"/>
      <c r="E12" s="201"/>
      <c r="F12" s="201" t="s">
        <v>81</v>
      </c>
      <c r="G12" s="201"/>
      <c r="H12" s="201" t="s">
        <v>78</v>
      </c>
      <c r="I12" s="201"/>
      <c r="J12" s="166" t="s">
        <v>29</v>
      </c>
      <c r="K12" s="145"/>
      <c r="L12" s="207"/>
      <c r="M12" s="207"/>
      <c r="N12" s="207" t="s">
        <v>81</v>
      </c>
      <c r="O12" s="207"/>
      <c r="P12" s="207" t="s">
        <v>78</v>
      </c>
      <c r="Q12" s="207"/>
    </row>
    <row r="13" spans="1:18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74"/>
      <c r="L13" s="74"/>
      <c r="M13" s="6"/>
      <c r="N13" s="6"/>
      <c r="O13" s="6"/>
      <c r="P13" s="6"/>
      <c r="Q13" s="6"/>
    </row>
    <row r="14" spans="1:18" ht="6" customHeight="1"/>
    <row r="15" spans="1:18">
      <c r="A15" s="216" t="s">
        <v>0</v>
      </c>
      <c r="B15" s="216"/>
      <c r="C15" s="216"/>
      <c r="D15" s="64">
        <v>430691.29004510876</v>
      </c>
      <c r="E15" s="64"/>
      <c r="F15" s="64">
        <v>231327</v>
      </c>
      <c r="G15" s="64"/>
      <c r="H15" s="64">
        <v>199301</v>
      </c>
      <c r="I15" s="64"/>
      <c r="J15" s="64">
        <v>62</v>
      </c>
      <c r="K15" s="64" t="s">
        <v>74</v>
      </c>
      <c r="L15" s="67">
        <f>SUM(L16:L21)</f>
        <v>99.999699414405484</v>
      </c>
      <c r="M15" s="42"/>
      <c r="N15" s="47">
        <f>SUM(N16:N21)</f>
        <v>100.00000000000001</v>
      </c>
      <c r="O15" s="42"/>
      <c r="P15" s="47">
        <f>SUM(P16:P21)</f>
        <v>100</v>
      </c>
      <c r="Q15" s="42" t="s">
        <v>169</v>
      </c>
    </row>
    <row r="16" spans="1:18">
      <c r="B16" s="1" t="s">
        <v>38</v>
      </c>
      <c r="D16" s="63">
        <v>19450</v>
      </c>
      <c r="E16" s="64"/>
      <c r="F16" s="76">
        <v>5447</v>
      </c>
      <c r="G16" s="64"/>
      <c r="H16" s="76">
        <v>14003</v>
      </c>
      <c r="I16" s="64"/>
      <c r="J16" s="104">
        <v>0</v>
      </c>
      <c r="K16" s="64"/>
      <c r="L16" s="105">
        <f>D16/(D$15-D$22)*100</f>
        <v>4.5319266538906815</v>
      </c>
      <c r="M16" s="42"/>
      <c r="N16" s="93">
        <f>F16/(F$15-F$22)*100</f>
        <v>2.3674785722978493</v>
      </c>
      <c r="O16" s="42"/>
      <c r="P16" s="93">
        <f>H16/(H$15-H$22)*100</f>
        <v>7.0353399853294345</v>
      </c>
      <c r="Q16" s="42" t="s">
        <v>169</v>
      </c>
    </row>
    <row r="17" spans="1:17">
      <c r="B17" s="1" t="s">
        <v>39</v>
      </c>
      <c r="D17" s="63">
        <v>26257</v>
      </c>
      <c r="E17" s="64"/>
      <c r="F17" s="76">
        <v>8235</v>
      </c>
      <c r="G17" s="64"/>
      <c r="H17" s="76">
        <v>18022</v>
      </c>
      <c r="I17" s="64"/>
      <c r="J17" s="104">
        <v>0</v>
      </c>
      <c r="K17" s="64"/>
      <c r="L17" s="105">
        <f t="shared" ref="L17:P21" si="0">D17/(D$15-D$22)*100</f>
        <v>6.1179844807818826</v>
      </c>
      <c r="M17" s="42"/>
      <c r="N17" s="93">
        <f t="shared" si="0"/>
        <v>3.5792520732279764</v>
      </c>
      <c r="O17" s="42"/>
      <c r="P17" s="93">
        <f t="shared" si="0"/>
        <v>9.0545523970297115</v>
      </c>
      <c r="Q17" s="42" t="s">
        <v>169</v>
      </c>
    </row>
    <row r="18" spans="1:17">
      <c r="B18" s="1" t="s">
        <v>40</v>
      </c>
      <c r="D18" s="63">
        <v>58104</v>
      </c>
      <c r="E18" s="64"/>
      <c r="F18" s="76">
        <v>24472</v>
      </c>
      <c r="G18" s="64"/>
      <c r="H18" s="76">
        <v>33570</v>
      </c>
      <c r="I18" s="64"/>
      <c r="J18" s="104">
        <v>62</v>
      </c>
      <c r="K18" s="64" t="s">
        <v>74</v>
      </c>
      <c r="L18" s="105">
        <f t="shared" si="0"/>
        <v>13.538460992167822</v>
      </c>
      <c r="M18" s="42"/>
      <c r="N18" s="93">
        <f t="shared" si="0"/>
        <v>10.636485335280515</v>
      </c>
      <c r="O18" s="42"/>
      <c r="P18" s="93">
        <f t="shared" si="0"/>
        <v>16.866126066379284</v>
      </c>
      <c r="Q18" s="42" t="s">
        <v>169</v>
      </c>
    </row>
    <row r="19" spans="1:17">
      <c r="B19" s="1" t="s">
        <v>69</v>
      </c>
      <c r="D19" s="63">
        <v>121136</v>
      </c>
      <c r="E19" s="64"/>
      <c r="F19" s="76">
        <v>68124</v>
      </c>
      <c r="G19" s="64"/>
      <c r="H19" s="76">
        <v>53012</v>
      </c>
      <c r="I19" s="64"/>
      <c r="J19" s="104">
        <v>0</v>
      </c>
      <c r="K19" s="64"/>
      <c r="L19" s="105">
        <f t="shared" si="0"/>
        <v>28.225165405948665</v>
      </c>
      <c r="M19" s="42"/>
      <c r="N19" s="93">
        <f t="shared" si="0"/>
        <v>29.609346476816356</v>
      </c>
      <c r="O19" s="42"/>
      <c r="P19" s="93">
        <f t="shared" si="0"/>
        <v>26.634110069433977</v>
      </c>
      <c r="Q19" s="42" t="s">
        <v>169</v>
      </c>
    </row>
    <row r="20" spans="1:17">
      <c r="B20" s="1" t="s">
        <v>162</v>
      </c>
      <c r="D20" s="63">
        <v>112001</v>
      </c>
      <c r="E20" s="64"/>
      <c r="F20" s="76">
        <v>67611</v>
      </c>
      <c r="G20" s="64"/>
      <c r="H20" s="76">
        <v>44390</v>
      </c>
      <c r="I20" s="64"/>
      <c r="J20" s="104">
        <v>0</v>
      </c>
      <c r="K20" s="64"/>
      <c r="L20" s="105">
        <f t="shared" si="0"/>
        <v>26.096674404237024</v>
      </c>
      <c r="M20" s="42"/>
      <c r="N20" s="93">
        <f t="shared" si="0"/>
        <v>29.386376675533306</v>
      </c>
      <c r="O20" s="42"/>
      <c r="P20" s="93">
        <f t="shared" si="0"/>
        <v>22.302273937640049</v>
      </c>
      <c r="Q20" s="42" t="s">
        <v>169</v>
      </c>
    </row>
    <row r="21" spans="1:17">
      <c r="B21" s="1" t="s">
        <v>163</v>
      </c>
      <c r="D21" s="63">
        <v>92228</v>
      </c>
      <c r="E21" s="64"/>
      <c r="F21" s="76">
        <v>56187</v>
      </c>
      <c r="G21" s="64"/>
      <c r="H21" s="76">
        <v>36041</v>
      </c>
      <c r="I21" s="64"/>
      <c r="J21" s="104">
        <v>0</v>
      </c>
      <c r="K21" s="64"/>
      <c r="L21" s="105">
        <f t="shared" si="0"/>
        <v>21.48948747737942</v>
      </c>
      <c r="M21" s="42"/>
      <c r="N21" s="93">
        <f t="shared" si="0"/>
        <v>24.421060866843998</v>
      </c>
      <c r="O21" s="42"/>
      <c r="P21" s="93">
        <f t="shared" si="0"/>
        <v>18.107597544187541</v>
      </c>
      <c r="Q21" s="42" t="s">
        <v>169</v>
      </c>
    </row>
    <row r="22" spans="1:17">
      <c r="B22" s="95" t="s">
        <v>29</v>
      </c>
      <c r="D22" s="63">
        <v>1514</v>
      </c>
      <c r="E22" s="64" t="s">
        <v>74</v>
      </c>
      <c r="F22" s="76">
        <v>1251</v>
      </c>
      <c r="G22" s="64" t="s">
        <v>74</v>
      </c>
      <c r="H22" s="76">
        <v>263</v>
      </c>
      <c r="I22" s="64" t="s">
        <v>74</v>
      </c>
      <c r="J22" s="104">
        <v>0</v>
      </c>
      <c r="K22" s="64"/>
      <c r="L22" s="167" t="s">
        <v>172</v>
      </c>
      <c r="M22" s="42"/>
      <c r="N22" s="120" t="s">
        <v>172</v>
      </c>
      <c r="O22" s="42"/>
      <c r="P22" s="120" t="s">
        <v>172</v>
      </c>
      <c r="Q22" s="42"/>
    </row>
    <row r="23" spans="1:17" ht="6.95" customHeight="1">
      <c r="D23" s="76"/>
      <c r="E23" s="64"/>
      <c r="F23" s="76"/>
      <c r="G23" s="64"/>
      <c r="H23" s="63"/>
      <c r="I23" s="64"/>
      <c r="J23" s="104"/>
      <c r="K23" s="64"/>
      <c r="L23" s="76"/>
      <c r="M23" s="42"/>
      <c r="N23" s="22"/>
      <c r="O23" s="42"/>
      <c r="P23" s="41"/>
      <c r="Q23" s="42" t="s">
        <v>169</v>
      </c>
    </row>
    <row r="24" spans="1:17">
      <c r="A24" s="29" t="s">
        <v>146</v>
      </c>
      <c r="B24" s="29"/>
      <c r="D24" s="64">
        <v>354820</v>
      </c>
      <c r="E24" s="64"/>
      <c r="F24" s="64">
        <v>193175</v>
      </c>
      <c r="G24" s="64"/>
      <c r="H24" s="64">
        <v>161582</v>
      </c>
      <c r="I24" s="64"/>
      <c r="J24" s="64">
        <v>62</v>
      </c>
      <c r="K24" s="64" t="s">
        <v>74</v>
      </c>
      <c r="L24" s="67">
        <f>SUM(L25:L30)</f>
        <v>99.999717099363195</v>
      </c>
      <c r="M24" s="42"/>
      <c r="N24" s="47">
        <f>SUM(N25:N30)</f>
        <v>99.999999999999986</v>
      </c>
      <c r="O24" s="42"/>
      <c r="P24" s="47">
        <f>SUM(P25:P30)</f>
        <v>100</v>
      </c>
      <c r="Q24" s="42" t="s">
        <v>169</v>
      </c>
    </row>
    <row r="25" spans="1:17">
      <c r="B25" s="1" t="s">
        <v>38</v>
      </c>
      <c r="D25" s="63">
        <v>16318</v>
      </c>
      <c r="E25" s="64"/>
      <c r="F25" s="76">
        <v>4477</v>
      </c>
      <c r="G25" s="64"/>
      <c r="H25" s="76">
        <v>11841</v>
      </c>
      <c r="I25" s="64" t="s">
        <v>74</v>
      </c>
      <c r="J25" s="104">
        <v>0</v>
      </c>
      <c r="K25" s="64"/>
      <c r="L25" s="105">
        <f>D25/(D$24-D$31)*100</f>
        <v>4.6163725914547031</v>
      </c>
      <c r="M25" s="42"/>
      <c r="N25" s="93">
        <f>F25/(F$24-F$31)*100</f>
        <v>2.3305691336238086</v>
      </c>
      <c r="O25" s="42"/>
      <c r="P25" s="93">
        <f>H25/(H$24-H$31)*100</f>
        <v>7.340114927565879</v>
      </c>
      <c r="Q25" s="42" t="s">
        <v>169</v>
      </c>
    </row>
    <row r="26" spans="1:17">
      <c r="B26" s="1" t="s">
        <v>39</v>
      </c>
      <c r="D26" s="63">
        <v>20569</v>
      </c>
      <c r="E26" s="64"/>
      <c r="F26" s="76">
        <v>5350</v>
      </c>
      <c r="G26" s="64"/>
      <c r="H26" s="76">
        <v>15219</v>
      </c>
      <c r="I26" s="64"/>
      <c r="J26" s="104">
        <v>0</v>
      </c>
      <c r="K26" s="64"/>
      <c r="L26" s="105">
        <f t="shared" ref="L26:P30" si="1">D26/(D$24-D$31)*100</f>
        <v>5.8189831985311802</v>
      </c>
      <c r="M26" s="42"/>
      <c r="N26" s="93">
        <f t="shared" si="1"/>
        <v>2.7850223062066957</v>
      </c>
      <c r="O26" s="42"/>
      <c r="P26" s="93">
        <f t="shared" si="1"/>
        <v>9.4341026165547763</v>
      </c>
      <c r="Q26" s="42" t="s">
        <v>169</v>
      </c>
    </row>
    <row r="27" spans="1:17">
      <c r="B27" s="1" t="s">
        <v>40</v>
      </c>
      <c r="D27" s="63">
        <v>42446</v>
      </c>
      <c r="E27" s="64"/>
      <c r="F27" s="76">
        <v>17893</v>
      </c>
      <c r="G27" s="64"/>
      <c r="H27" s="76">
        <v>24491</v>
      </c>
      <c r="I27" s="64"/>
      <c r="J27" s="104">
        <v>62</v>
      </c>
      <c r="K27" s="64" t="s">
        <v>74</v>
      </c>
      <c r="L27" s="105">
        <f t="shared" si="1"/>
        <v>12.008000430008968</v>
      </c>
      <c r="M27" s="42"/>
      <c r="N27" s="93">
        <f t="shared" si="1"/>
        <v>9.3144680607395145</v>
      </c>
      <c r="O27" s="42"/>
      <c r="P27" s="93">
        <f t="shared" si="1"/>
        <v>15.181720690061306</v>
      </c>
      <c r="Q27" s="42" t="s">
        <v>169</v>
      </c>
    </row>
    <row r="28" spans="1:17">
      <c r="B28" s="1" t="s">
        <v>69</v>
      </c>
      <c r="D28" s="63">
        <v>100166</v>
      </c>
      <c r="E28" s="64"/>
      <c r="F28" s="76">
        <v>54700</v>
      </c>
      <c r="G28" s="64"/>
      <c r="H28" s="76">
        <v>45466</v>
      </c>
      <c r="I28" s="64"/>
      <c r="J28" s="104">
        <v>0</v>
      </c>
      <c r="K28" s="64"/>
      <c r="L28" s="105">
        <f t="shared" si="1"/>
        <v>28.337025186643693</v>
      </c>
      <c r="M28" s="42"/>
      <c r="N28" s="93">
        <f t="shared" si="1"/>
        <v>28.474900962524529</v>
      </c>
      <c r="O28" s="42"/>
      <c r="P28" s="93">
        <f t="shared" si="1"/>
        <v>28.183908900997402</v>
      </c>
      <c r="Q28" s="42" t="s">
        <v>169</v>
      </c>
    </row>
    <row r="29" spans="1:17">
      <c r="B29" s="1" t="s">
        <v>162</v>
      </c>
      <c r="D29" s="63">
        <v>96171</v>
      </c>
      <c r="E29" s="64"/>
      <c r="F29" s="76">
        <v>59455</v>
      </c>
      <c r="G29" s="64"/>
      <c r="H29" s="76">
        <v>36716</v>
      </c>
      <c r="I29" s="64"/>
      <c r="J29" s="104">
        <v>0</v>
      </c>
      <c r="K29" s="64"/>
      <c r="L29" s="105">
        <f t="shared" si="1"/>
        <v>27.206837142590405</v>
      </c>
      <c r="M29" s="42"/>
      <c r="N29" s="93">
        <f t="shared" si="1"/>
        <v>30.950187143087675</v>
      </c>
      <c r="O29" s="42"/>
      <c r="P29" s="93">
        <f t="shared" si="1"/>
        <v>22.759873294528234</v>
      </c>
      <c r="Q29" s="42" t="s">
        <v>169</v>
      </c>
    </row>
    <row r="30" spans="1:17">
      <c r="B30" s="1" t="s">
        <v>163</v>
      </c>
      <c r="D30" s="63">
        <v>77810</v>
      </c>
      <c r="E30" s="64"/>
      <c r="F30" s="76">
        <v>50224</v>
      </c>
      <c r="G30" s="64"/>
      <c r="H30" s="76">
        <v>27586</v>
      </c>
      <c r="I30" s="64"/>
      <c r="J30" s="104">
        <v>0</v>
      </c>
      <c r="K30" s="64"/>
      <c r="L30" s="105">
        <f t="shared" si="1"/>
        <v>22.012498550134236</v>
      </c>
      <c r="M30" s="42"/>
      <c r="N30" s="93">
        <f t="shared" si="1"/>
        <v>26.144852393817768</v>
      </c>
      <c r="O30" s="42"/>
      <c r="P30" s="93">
        <f t="shared" si="1"/>
        <v>17.1002795702924</v>
      </c>
      <c r="Q30" s="42" t="s">
        <v>169</v>
      </c>
    </row>
    <row r="31" spans="1:17">
      <c r="B31" s="95" t="s">
        <v>29</v>
      </c>
      <c r="D31" s="63">
        <v>1339</v>
      </c>
      <c r="E31" s="64" t="s">
        <v>74</v>
      </c>
      <c r="F31" s="76">
        <v>1076</v>
      </c>
      <c r="G31" s="64" t="s">
        <v>74</v>
      </c>
      <c r="H31" s="76">
        <v>263</v>
      </c>
      <c r="I31" s="64" t="s">
        <v>74</v>
      </c>
      <c r="J31" s="104">
        <v>0</v>
      </c>
      <c r="K31" s="64"/>
      <c r="L31" s="167" t="s">
        <v>172</v>
      </c>
      <c r="M31" s="42"/>
      <c r="N31" s="120" t="s">
        <v>172</v>
      </c>
      <c r="O31" s="42"/>
      <c r="P31" s="120" t="s">
        <v>172</v>
      </c>
      <c r="Q31" s="42"/>
    </row>
    <row r="32" spans="1:17" ht="6.95" customHeight="1">
      <c r="D32" s="76"/>
      <c r="E32" s="64"/>
      <c r="F32" s="76"/>
      <c r="G32" s="64"/>
      <c r="H32" s="76"/>
      <c r="I32" s="64"/>
      <c r="J32" s="64"/>
      <c r="K32" s="64"/>
      <c r="L32" s="76"/>
      <c r="M32" s="42"/>
      <c r="N32" s="22"/>
      <c r="O32" s="42"/>
      <c r="P32" s="22"/>
      <c r="Q32" s="42" t="s">
        <v>169</v>
      </c>
    </row>
    <row r="33" spans="1:17">
      <c r="A33" s="29" t="s">
        <v>148</v>
      </c>
      <c r="B33" s="29"/>
      <c r="D33" s="64">
        <v>75872</v>
      </c>
      <c r="E33" s="64"/>
      <c r="F33" s="64">
        <v>38152</v>
      </c>
      <c r="G33" s="64"/>
      <c r="H33" s="64">
        <v>37719</v>
      </c>
      <c r="I33" s="64"/>
      <c r="J33" s="64">
        <v>0</v>
      </c>
      <c r="K33" s="64"/>
      <c r="L33" s="67">
        <f>SUM(L34:L39)</f>
        <v>99.998678943683373</v>
      </c>
      <c r="M33" s="42"/>
      <c r="N33" s="47">
        <f>SUM(N34:N39)</f>
        <v>99.999999999999986</v>
      </c>
      <c r="O33" s="42"/>
      <c r="P33" s="47">
        <f>SUM(P34:P39)</f>
        <v>100.00000000000001</v>
      </c>
      <c r="Q33" s="42" t="s">
        <v>169</v>
      </c>
    </row>
    <row r="34" spans="1:17">
      <c r="B34" s="1" t="s">
        <v>38</v>
      </c>
      <c r="D34" s="63">
        <v>3132</v>
      </c>
      <c r="E34" s="64"/>
      <c r="F34" s="76">
        <v>970</v>
      </c>
      <c r="G34" s="64"/>
      <c r="H34" s="76">
        <v>2162</v>
      </c>
      <c r="I34" s="64" t="s">
        <v>74</v>
      </c>
      <c r="J34" s="104">
        <v>0</v>
      </c>
      <c r="K34" s="64"/>
      <c r="L34" s="105">
        <f>D34/(D$33-D$40)*100</f>
        <v>4.137548383687597</v>
      </c>
      <c r="M34" s="42"/>
      <c r="N34" s="93">
        <f>F34/(F$33-F$40)*100</f>
        <v>2.5541775285040944</v>
      </c>
      <c r="O34" s="42"/>
      <c r="P34" s="93">
        <f>H34/(H$33-H$40)*100</f>
        <v>5.7318592751663617</v>
      </c>
      <c r="Q34" s="42" t="s">
        <v>169</v>
      </c>
    </row>
    <row r="35" spans="1:17">
      <c r="B35" s="1" t="s">
        <v>39</v>
      </c>
      <c r="D35" s="63">
        <v>5688</v>
      </c>
      <c r="E35" s="64"/>
      <c r="F35" s="76">
        <v>2885</v>
      </c>
      <c r="G35" s="64"/>
      <c r="H35" s="76">
        <v>2803</v>
      </c>
      <c r="I35" s="64"/>
      <c r="J35" s="104">
        <v>0</v>
      </c>
      <c r="K35" s="64"/>
      <c r="L35" s="105">
        <f t="shared" ref="L35:L39" si="2">D35/(D$33-D$40)*100</f>
        <v>7.5141683289958658</v>
      </c>
      <c r="M35" s="42"/>
      <c r="N35" s="93">
        <f t="shared" ref="N35:N39" si="3">F35/(F$33-F$40)*100</f>
        <v>7.5967032677673325</v>
      </c>
      <c r="O35" s="42"/>
      <c r="P35" s="93">
        <f t="shared" ref="P35:P39" si="4">H35/(H$33-H$40)*100</f>
        <v>7.4312680611893205</v>
      </c>
      <c r="Q35" s="42" t="s">
        <v>169</v>
      </c>
    </row>
    <row r="36" spans="1:17">
      <c r="B36" s="1" t="s">
        <v>40</v>
      </c>
      <c r="D36" s="63">
        <v>15658</v>
      </c>
      <c r="E36" s="64"/>
      <c r="F36" s="76">
        <v>6579</v>
      </c>
      <c r="G36" s="64"/>
      <c r="H36" s="76">
        <v>9079</v>
      </c>
      <c r="I36" s="64"/>
      <c r="J36" s="104">
        <v>0</v>
      </c>
      <c r="K36" s="64"/>
      <c r="L36" s="105">
        <f t="shared" si="2"/>
        <v>20.685099805804722</v>
      </c>
      <c r="M36" s="42"/>
      <c r="N36" s="93">
        <f t="shared" si="3"/>
        <v>17.323643257761276</v>
      </c>
      <c r="O36" s="42"/>
      <c r="P36" s="93">
        <f t="shared" si="4"/>
        <v>24.070097298443756</v>
      </c>
      <c r="Q36" s="42" t="s">
        <v>169</v>
      </c>
    </row>
    <row r="37" spans="1:17">
      <c r="B37" s="1" t="s">
        <v>69</v>
      </c>
      <c r="D37" s="63">
        <v>20970</v>
      </c>
      <c r="E37" s="64"/>
      <c r="F37" s="76">
        <v>13424</v>
      </c>
      <c r="G37" s="64"/>
      <c r="H37" s="76">
        <v>7546</v>
      </c>
      <c r="I37" s="64"/>
      <c r="J37" s="104">
        <v>0</v>
      </c>
      <c r="K37" s="64"/>
      <c r="L37" s="105">
        <f t="shared" si="2"/>
        <v>27.702550959747413</v>
      </c>
      <c r="M37" s="42"/>
      <c r="N37" s="93">
        <f t="shared" si="3"/>
        <v>35.347710456328826</v>
      </c>
      <c r="O37" s="42"/>
      <c r="P37" s="93">
        <f t="shared" si="4"/>
        <v>20.005832604257801</v>
      </c>
      <c r="Q37" s="42" t="s">
        <v>169</v>
      </c>
    </row>
    <row r="38" spans="1:17">
      <c r="B38" s="1" t="s">
        <v>162</v>
      </c>
      <c r="D38" s="63">
        <v>15830</v>
      </c>
      <c r="E38" s="64"/>
      <c r="F38" s="76">
        <v>8156</v>
      </c>
      <c r="G38" s="64"/>
      <c r="H38" s="76">
        <v>7674</v>
      </c>
      <c r="I38" s="64"/>
      <c r="J38" s="104">
        <v>0</v>
      </c>
      <c r="K38" s="64"/>
      <c r="L38" s="105">
        <f t="shared" si="2"/>
        <v>20.912321492265214</v>
      </c>
      <c r="M38" s="42"/>
      <c r="N38" s="93">
        <f t="shared" si="3"/>
        <v>21.476156621112779</v>
      </c>
      <c r="O38" s="42"/>
      <c r="P38" s="93">
        <f t="shared" si="4"/>
        <v>20.345184124711686</v>
      </c>
      <c r="Q38" s="42" t="s">
        <v>169</v>
      </c>
    </row>
    <row r="39" spans="1:17">
      <c r="B39" s="1" t="s">
        <v>163</v>
      </c>
      <c r="D39" s="63">
        <v>14418</v>
      </c>
      <c r="E39" s="64"/>
      <c r="F39" s="76">
        <v>5963</v>
      </c>
      <c r="G39" s="64"/>
      <c r="H39" s="76">
        <v>8455</v>
      </c>
      <c r="I39" s="64"/>
      <c r="J39" s="104">
        <v>0</v>
      </c>
      <c r="K39" s="64"/>
      <c r="L39" s="105">
        <f t="shared" si="2"/>
        <v>19.046989973182558</v>
      </c>
      <c r="M39" s="42"/>
      <c r="N39" s="93">
        <f t="shared" si="3"/>
        <v>15.701608868525687</v>
      </c>
      <c r="O39" s="42"/>
      <c r="P39" s="93">
        <f t="shared" si="4"/>
        <v>22.415758636231079</v>
      </c>
      <c r="Q39" s="42" t="s">
        <v>169</v>
      </c>
    </row>
    <row r="40" spans="1:17">
      <c r="B40" s="95" t="s">
        <v>29</v>
      </c>
      <c r="D40" s="63">
        <v>175</v>
      </c>
      <c r="E40" s="64" t="s">
        <v>74</v>
      </c>
      <c r="F40" s="76">
        <v>175</v>
      </c>
      <c r="G40" s="64" t="s">
        <v>74</v>
      </c>
      <c r="H40" s="76">
        <v>0</v>
      </c>
      <c r="I40" s="64"/>
      <c r="J40" s="104">
        <v>0</v>
      </c>
      <c r="K40" s="64"/>
      <c r="L40" s="167" t="s">
        <v>172</v>
      </c>
      <c r="M40" s="42"/>
      <c r="N40" s="120" t="s">
        <v>172</v>
      </c>
      <c r="O40" s="42"/>
      <c r="P40" s="120" t="s">
        <v>172</v>
      </c>
      <c r="Q40" s="42"/>
    </row>
    <row r="41" spans="1:17" ht="6" customHeight="1" thickBot="1">
      <c r="A41" s="2"/>
      <c r="B41" s="2"/>
      <c r="C41" s="2"/>
      <c r="D41" s="81"/>
      <c r="E41" s="81"/>
      <c r="F41" s="81"/>
      <c r="G41" s="81"/>
      <c r="H41" s="81"/>
      <c r="I41" s="81"/>
      <c r="J41" s="81"/>
      <c r="K41" s="81"/>
      <c r="L41" s="81"/>
      <c r="M41" s="2"/>
      <c r="N41" s="2"/>
      <c r="O41" s="2"/>
      <c r="P41" s="2"/>
      <c r="Q41" s="2"/>
    </row>
    <row r="42" spans="1:17" s="9" customFormat="1" ht="6" customHeight="1">
      <c r="D42" s="82"/>
      <c r="E42" s="82"/>
      <c r="F42" s="82"/>
      <c r="G42" s="82"/>
      <c r="H42" s="82"/>
      <c r="I42" s="82"/>
      <c r="J42" s="82"/>
      <c r="K42" s="82"/>
      <c r="L42" s="82"/>
    </row>
    <row r="43" spans="1:17" s="9" customFormat="1" ht="11.25">
      <c r="A43" s="10" t="s">
        <v>42</v>
      </c>
      <c r="B43" s="23">
        <v>0</v>
      </c>
      <c r="C43" s="214" t="s">
        <v>36</v>
      </c>
      <c r="D43" s="214"/>
      <c r="E43" s="214"/>
      <c r="F43" s="214"/>
      <c r="G43" s="214"/>
      <c r="H43" s="214"/>
      <c r="I43" s="214"/>
      <c r="J43" s="149"/>
      <c r="K43" s="149"/>
      <c r="L43" s="149"/>
      <c r="M43" s="31"/>
      <c r="N43" s="31"/>
      <c r="O43" s="31"/>
      <c r="P43" s="31"/>
      <c r="Q43" s="31"/>
    </row>
    <row r="44" spans="1:17" s="9" customFormat="1" ht="11.25">
      <c r="B44" s="12" t="s">
        <v>74</v>
      </c>
      <c r="C44" s="214" t="s">
        <v>161</v>
      </c>
      <c r="D44" s="214"/>
      <c r="E44" s="214"/>
      <c r="F44" s="214"/>
      <c r="G44" s="214"/>
      <c r="H44" s="214"/>
      <c r="I44" s="214"/>
      <c r="J44" s="149"/>
      <c r="K44" s="149"/>
      <c r="L44" s="149"/>
      <c r="M44" s="31"/>
      <c r="N44" s="31"/>
      <c r="O44" s="31"/>
      <c r="P44" s="31"/>
      <c r="Q44" s="31"/>
    </row>
    <row r="45" spans="1:17">
      <c r="B45" s="12" t="s">
        <v>172</v>
      </c>
      <c r="C45" s="214" t="s">
        <v>173</v>
      </c>
      <c r="D45" s="214"/>
      <c r="E45" s="214"/>
      <c r="F45" s="214"/>
      <c r="G45" s="214"/>
      <c r="H45" s="214"/>
      <c r="I45" s="214"/>
      <c r="J45" s="149"/>
    </row>
    <row r="46" spans="1:17">
      <c r="B46" s="130" t="s">
        <v>193</v>
      </c>
      <c r="C46" s="122" t="s">
        <v>194</v>
      </c>
    </row>
  </sheetData>
  <mergeCells count="21">
    <mergeCell ref="C45:I45"/>
    <mergeCell ref="L7:Q7"/>
    <mergeCell ref="L9:M12"/>
    <mergeCell ref="N9:Q9"/>
    <mergeCell ref="N12:O12"/>
    <mergeCell ref="P12:Q12"/>
    <mergeCell ref="A15:C15"/>
    <mergeCell ref="A6:C12"/>
    <mergeCell ref="C43:I43"/>
    <mergeCell ref="C44:I44"/>
    <mergeCell ref="F10:J10"/>
    <mergeCell ref="F9:J9"/>
    <mergeCell ref="D7:J7"/>
    <mergeCell ref="D6:J6"/>
    <mergeCell ref="A2:Q2"/>
    <mergeCell ref="A1:Q1"/>
    <mergeCell ref="F12:G12"/>
    <mergeCell ref="H12:I12"/>
    <mergeCell ref="A3:Q3"/>
    <mergeCell ref="L6:Q6"/>
    <mergeCell ref="D9:E12"/>
  </mergeCells>
  <phoneticPr fontId="0" type="noConversion"/>
  <hyperlinks>
    <hyperlink ref="R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5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showGridLines="0" zoomScale="145" zoomScaleNormal="145" workbookViewId="0">
      <selection activeCell="Q1" sqref="Q1"/>
    </sheetView>
  </sheetViews>
  <sheetFormatPr defaultColWidth="11.42578125" defaultRowHeight="12.75"/>
  <cols>
    <col min="1" max="1" width="5.7109375" style="1" customWidth="1"/>
    <col min="2" max="2" width="7.28515625" style="1" customWidth="1"/>
    <col min="3" max="3" width="13.42578125" style="1" customWidth="1"/>
    <col min="4" max="4" width="10.140625" style="66" bestFit="1" customWidth="1"/>
    <col min="5" max="5" width="2.28515625" style="66" customWidth="1"/>
    <col min="6" max="6" width="10.140625" style="66" bestFit="1" customWidth="1"/>
    <col min="7" max="7" width="2.28515625" style="66" customWidth="1"/>
    <col min="8" max="8" width="9.140625" style="66" bestFit="1" customWidth="1"/>
    <col min="9" max="9" width="2.85546875" style="66" customWidth="1"/>
    <col min="10" max="10" width="3.7109375" style="66" customWidth="1"/>
    <col min="11" max="11" width="7.5703125" style="66" customWidth="1"/>
    <col min="12" max="12" width="1.7109375" style="66" bestFit="1" customWidth="1"/>
    <col min="13" max="13" width="8.42578125" style="66" customWidth="1"/>
    <col min="14" max="14" width="1.7109375" style="1" bestFit="1" customWidth="1"/>
    <col min="15" max="15" width="8.140625" style="1" customWidth="1"/>
    <col min="16" max="16" width="1.7109375" style="1" bestFit="1" customWidth="1"/>
    <col min="17" max="17" width="3.7109375" style="1" customWidth="1"/>
    <col min="18" max="18" width="10.7109375" style="1" customWidth="1"/>
    <col min="19" max="16384" width="11.42578125" style="1"/>
  </cols>
  <sheetData>
    <row r="1" spans="1:18" s="44" customFormat="1" ht="15">
      <c r="A1" s="199" t="s">
        <v>116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43"/>
      <c r="R1" s="138" t="s">
        <v>197</v>
      </c>
    </row>
    <row r="2" spans="1:18" s="44" customFormat="1" ht="15">
      <c r="A2" s="199" t="s">
        <v>182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43"/>
    </row>
    <row r="3" spans="1:18" s="44" customFormat="1" ht="15">
      <c r="A3" s="199" t="s">
        <v>208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43"/>
    </row>
    <row r="4" spans="1:18" s="14" customFormat="1" ht="6.95" customHeight="1" thickBot="1">
      <c r="A4" s="15"/>
      <c r="B4" s="15"/>
      <c r="C4" s="15"/>
      <c r="D4" s="69"/>
      <c r="E4" s="69"/>
      <c r="F4" s="69"/>
      <c r="G4" s="69"/>
      <c r="H4" s="69"/>
      <c r="I4" s="69"/>
      <c r="J4" s="69"/>
      <c r="K4" s="69"/>
      <c r="L4" s="69"/>
      <c r="M4" s="69"/>
      <c r="N4" s="15"/>
      <c r="O4" s="15"/>
      <c r="P4" s="15"/>
      <c r="Q4" s="39"/>
    </row>
    <row r="5" spans="1:18" ht="6" customHeight="1"/>
    <row r="6" spans="1:18">
      <c r="A6" s="215" t="s">
        <v>152</v>
      </c>
      <c r="B6" s="215"/>
      <c r="C6" s="215"/>
      <c r="D6" s="211" t="s">
        <v>170</v>
      </c>
      <c r="E6" s="211"/>
      <c r="F6" s="211"/>
      <c r="G6" s="211"/>
      <c r="H6" s="211"/>
      <c r="I6" s="211"/>
      <c r="J6" s="101"/>
      <c r="K6" s="212" t="s">
        <v>171</v>
      </c>
      <c r="L6" s="212"/>
      <c r="M6" s="212"/>
      <c r="N6" s="212"/>
      <c r="O6" s="212"/>
      <c r="P6" s="212"/>
    </row>
    <row r="7" spans="1:18" ht="6" customHeight="1">
      <c r="A7" s="215"/>
      <c r="B7" s="215"/>
      <c r="C7" s="215"/>
      <c r="D7" s="74"/>
      <c r="E7" s="74"/>
      <c r="F7" s="74"/>
      <c r="G7" s="74"/>
      <c r="H7" s="74"/>
      <c r="I7" s="74"/>
      <c r="K7" s="74"/>
      <c r="L7" s="74"/>
      <c r="M7" s="74"/>
      <c r="N7" s="6"/>
      <c r="O7" s="6"/>
      <c r="P7" s="6"/>
    </row>
    <row r="8" spans="1:18" ht="6" customHeight="1">
      <c r="A8" s="215"/>
      <c r="B8" s="215"/>
      <c r="C8" s="215"/>
      <c r="D8" s="75"/>
      <c r="E8" s="75"/>
      <c r="F8" s="75"/>
      <c r="G8" s="75"/>
      <c r="H8" s="75"/>
      <c r="I8" s="75"/>
      <c r="K8" s="75"/>
      <c r="L8" s="75"/>
      <c r="M8" s="75"/>
      <c r="N8" s="7"/>
      <c r="O8" s="7"/>
      <c r="P8" s="7"/>
    </row>
    <row r="9" spans="1:18" ht="12.75" customHeight="1">
      <c r="A9" s="215"/>
      <c r="B9" s="215"/>
      <c r="C9" s="215"/>
      <c r="D9" s="201" t="s">
        <v>79</v>
      </c>
      <c r="E9" s="201"/>
      <c r="F9" s="203" t="s">
        <v>33</v>
      </c>
      <c r="G9" s="203"/>
      <c r="H9" s="203"/>
      <c r="I9" s="203"/>
      <c r="J9" s="148"/>
      <c r="K9" s="201" t="s">
        <v>79</v>
      </c>
      <c r="L9" s="201"/>
      <c r="M9" s="223" t="s">
        <v>33</v>
      </c>
      <c r="N9" s="223"/>
      <c r="O9" s="223"/>
      <c r="P9" s="223"/>
      <c r="Q9" s="33"/>
    </row>
    <row r="10" spans="1:18" ht="6" customHeight="1">
      <c r="A10" s="215"/>
      <c r="B10" s="215"/>
      <c r="C10" s="215"/>
      <c r="D10" s="201"/>
      <c r="E10" s="201"/>
      <c r="F10" s="140"/>
      <c r="G10" s="140"/>
      <c r="H10" s="140"/>
      <c r="I10" s="140"/>
      <c r="J10" s="156"/>
      <c r="K10" s="201"/>
      <c r="L10" s="201"/>
      <c r="M10" s="140"/>
      <c r="N10" s="4"/>
      <c r="O10" s="4"/>
      <c r="P10" s="4"/>
      <c r="Q10" s="16"/>
    </row>
    <row r="11" spans="1:18" ht="6" customHeight="1">
      <c r="A11" s="215"/>
      <c r="B11" s="215"/>
      <c r="C11" s="215"/>
      <c r="D11" s="201"/>
      <c r="E11" s="201"/>
      <c r="F11" s="156"/>
      <c r="G11" s="156"/>
      <c r="H11" s="156"/>
      <c r="K11" s="201"/>
      <c r="L11" s="201"/>
      <c r="M11" s="156"/>
      <c r="N11" s="16"/>
      <c r="O11" s="16"/>
    </row>
    <row r="12" spans="1:18" ht="12.75" customHeight="1">
      <c r="A12" s="215"/>
      <c r="B12" s="215"/>
      <c r="C12" s="215"/>
      <c r="D12" s="201"/>
      <c r="E12" s="201"/>
      <c r="F12" s="201" t="s">
        <v>34</v>
      </c>
      <c r="G12" s="201"/>
      <c r="H12" s="201" t="s">
        <v>35</v>
      </c>
      <c r="I12" s="201"/>
      <c r="J12" s="145"/>
      <c r="K12" s="201"/>
      <c r="L12" s="201"/>
      <c r="M12" s="207" t="s">
        <v>34</v>
      </c>
      <c r="N12" s="207"/>
      <c r="O12" s="207" t="s">
        <v>35</v>
      </c>
      <c r="P12" s="207"/>
      <c r="Q12" s="38"/>
    </row>
    <row r="13" spans="1:18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6"/>
      <c r="O13" s="6"/>
      <c r="P13" s="6"/>
    </row>
    <row r="14" spans="1:18" ht="6" customHeight="1"/>
    <row r="15" spans="1:18">
      <c r="A15" s="216" t="s">
        <v>0</v>
      </c>
      <c r="B15" s="216"/>
      <c r="C15" s="216"/>
      <c r="D15" s="64">
        <v>103879</v>
      </c>
      <c r="E15" s="168" t="s">
        <v>169</v>
      </c>
      <c r="F15" s="64">
        <v>84615</v>
      </c>
      <c r="G15" s="168" t="s">
        <v>169</v>
      </c>
      <c r="H15" s="64">
        <v>19263</v>
      </c>
      <c r="I15" s="168"/>
      <c r="J15" s="168"/>
      <c r="K15" s="67">
        <f>SUM(K16:K21)</f>
        <v>99.999004935519821</v>
      </c>
      <c r="L15" s="168"/>
      <c r="M15" s="67">
        <f>SUM(M16:M21)</f>
        <v>100.00000000000001</v>
      </c>
      <c r="N15" s="18"/>
      <c r="O15" s="47">
        <f>SUM(O16:O21)</f>
        <v>99.999999999999986</v>
      </c>
      <c r="P15" s="18"/>
      <c r="Q15" s="18"/>
    </row>
    <row r="16" spans="1:18">
      <c r="B16" s="1" t="s">
        <v>47</v>
      </c>
      <c r="D16" s="63">
        <v>20455</v>
      </c>
      <c r="E16" s="168"/>
      <c r="F16" s="76">
        <v>19668</v>
      </c>
      <c r="G16" s="168"/>
      <c r="H16" s="76">
        <v>787</v>
      </c>
      <c r="I16" s="169" t="s">
        <v>74</v>
      </c>
      <c r="J16" s="168"/>
      <c r="K16" s="105">
        <f>D16/(D$15-D$22)*100</f>
        <v>20.354043942047443</v>
      </c>
      <c r="L16" s="168"/>
      <c r="M16" s="105">
        <f>F16/(F$15-F$22)*100</f>
        <v>23.8272921108742</v>
      </c>
      <c r="N16" s="18"/>
      <c r="O16" s="93">
        <f>H16/(H$15-H$22)*100</f>
        <v>4.3841568714834827</v>
      </c>
      <c r="P16" s="18"/>
      <c r="Q16" s="18"/>
    </row>
    <row r="17" spans="1:17">
      <c r="B17" s="1" t="s">
        <v>129</v>
      </c>
      <c r="D17" s="63">
        <v>10032</v>
      </c>
      <c r="E17" s="168"/>
      <c r="F17" s="76">
        <v>7446</v>
      </c>
      <c r="G17" s="168"/>
      <c r="H17" s="76">
        <v>2586</v>
      </c>
      <c r="I17" s="169" t="s">
        <v>74</v>
      </c>
      <c r="J17" s="168"/>
      <c r="K17" s="105">
        <f t="shared" ref="K17:O21" si="0">D17/(D$15-D$22)*100</f>
        <v>9.9824868651488607</v>
      </c>
      <c r="L17" s="168"/>
      <c r="M17" s="105">
        <f t="shared" si="0"/>
        <v>9.0206435355689099</v>
      </c>
      <c r="N17" s="18"/>
      <c r="O17" s="93">
        <f t="shared" si="0"/>
        <v>14.405882680630604</v>
      </c>
      <c r="P17" s="18"/>
      <c r="Q17" s="18"/>
    </row>
    <row r="18" spans="1:17">
      <c r="B18" s="1" t="s">
        <v>103</v>
      </c>
      <c r="D18" s="63">
        <v>19059</v>
      </c>
      <c r="E18" s="168"/>
      <c r="F18" s="76">
        <v>18780</v>
      </c>
      <c r="G18" s="168"/>
      <c r="H18" s="76">
        <v>279</v>
      </c>
      <c r="I18" s="169" t="s">
        <v>74</v>
      </c>
      <c r="J18" s="168"/>
      <c r="K18" s="105">
        <f t="shared" si="0"/>
        <v>18.964933927718516</v>
      </c>
      <c r="L18" s="168"/>
      <c r="M18" s="105">
        <f t="shared" si="0"/>
        <v>22.75150222911417</v>
      </c>
      <c r="N18" s="18"/>
      <c r="O18" s="93">
        <f t="shared" si="0"/>
        <v>1.5542309620633947</v>
      </c>
      <c r="P18" s="18"/>
      <c r="Q18" s="18"/>
    </row>
    <row r="19" spans="1:17">
      <c r="B19" s="1" t="s">
        <v>48</v>
      </c>
      <c r="D19" s="63">
        <v>13399</v>
      </c>
      <c r="E19" s="168"/>
      <c r="F19" s="76">
        <v>9036</v>
      </c>
      <c r="G19" s="168"/>
      <c r="H19" s="76">
        <v>4363</v>
      </c>
      <c r="I19" s="168"/>
      <c r="J19" s="168"/>
      <c r="K19" s="105">
        <f t="shared" si="0"/>
        <v>13.332868969909251</v>
      </c>
      <c r="L19" s="168"/>
      <c r="M19" s="105">
        <f t="shared" si="0"/>
        <v>10.946888931963558</v>
      </c>
      <c r="N19" s="18"/>
      <c r="O19" s="93">
        <f t="shared" si="0"/>
        <v>24.30505264330678</v>
      </c>
      <c r="P19" s="18"/>
      <c r="Q19" s="18"/>
    </row>
    <row r="20" spans="1:17">
      <c r="B20" s="1" t="s">
        <v>49</v>
      </c>
      <c r="D20" s="63">
        <v>36464</v>
      </c>
      <c r="E20" s="168"/>
      <c r="F20" s="76">
        <v>26802</v>
      </c>
      <c r="G20" s="168"/>
      <c r="H20" s="76">
        <v>9662</v>
      </c>
      <c r="I20" s="168"/>
      <c r="J20" s="168"/>
      <c r="K20" s="105">
        <f t="shared" si="0"/>
        <v>36.284031205222099</v>
      </c>
      <c r="L20" s="168"/>
      <c r="M20" s="105">
        <f t="shared" si="0"/>
        <v>32.469955417716612</v>
      </c>
      <c r="N20" s="18"/>
      <c r="O20" s="93">
        <f t="shared" si="0"/>
        <v>53.824299481923013</v>
      </c>
      <c r="P20" s="18"/>
      <c r="Q20" s="18"/>
    </row>
    <row r="21" spans="1:17" ht="14.25">
      <c r="B21" s="1" t="s">
        <v>153</v>
      </c>
      <c r="D21" s="63">
        <v>1086</v>
      </c>
      <c r="E21" s="169" t="s">
        <v>74</v>
      </c>
      <c r="F21" s="76">
        <v>812</v>
      </c>
      <c r="G21" s="169" t="s">
        <v>74</v>
      </c>
      <c r="H21" s="63">
        <v>274</v>
      </c>
      <c r="I21" s="169" t="s">
        <v>74</v>
      </c>
      <c r="J21" s="168"/>
      <c r="K21" s="105">
        <f t="shared" si="0"/>
        <v>1.0806400254736508</v>
      </c>
      <c r="L21" s="168"/>
      <c r="M21" s="105">
        <f t="shared" si="0"/>
        <v>0.98371777476255096</v>
      </c>
      <c r="N21" s="18"/>
      <c r="O21" s="93">
        <f t="shared" si="0"/>
        <v>1.5263773605927247</v>
      </c>
      <c r="P21" s="18"/>
      <c r="Q21" s="18"/>
    </row>
    <row r="22" spans="1:17">
      <c r="B22" s="20" t="s">
        <v>29</v>
      </c>
      <c r="D22" s="63">
        <v>3383</v>
      </c>
      <c r="E22" s="169" t="s">
        <v>74</v>
      </c>
      <c r="F22" s="76">
        <v>2071</v>
      </c>
      <c r="G22" s="169" t="s">
        <v>74</v>
      </c>
      <c r="H22" s="76">
        <v>1312</v>
      </c>
      <c r="I22" s="169" t="s">
        <v>74</v>
      </c>
      <c r="J22" s="168"/>
      <c r="K22" s="92" t="s">
        <v>172</v>
      </c>
      <c r="L22" s="168"/>
      <c r="M22" s="92" t="s">
        <v>172</v>
      </c>
      <c r="N22" s="18"/>
      <c r="O22" s="91" t="s">
        <v>172</v>
      </c>
      <c r="P22" s="18"/>
      <c r="Q22" s="18"/>
    </row>
    <row r="23" spans="1:17">
      <c r="B23" s="20"/>
      <c r="D23" s="76"/>
      <c r="E23" s="168"/>
      <c r="F23" s="76"/>
      <c r="G23" s="168"/>
      <c r="H23" s="76"/>
      <c r="I23" s="168"/>
      <c r="J23" s="168"/>
      <c r="K23" s="76"/>
      <c r="L23" s="168"/>
      <c r="M23" s="76"/>
      <c r="N23" s="18"/>
      <c r="O23" s="22"/>
      <c r="P23" s="18"/>
      <c r="Q23" s="18"/>
    </row>
    <row r="24" spans="1:17">
      <c r="A24" s="29" t="s">
        <v>146</v>
      </c>
      <c r="B24" s="29"/>
      <c r="D24" s="64">
        <v>79409</v>
      </c>
      <c r="E24" s="168"/>
      <c r="F24" s="64">
        <v>62975</v>
      </c>
      <c r="G24" s="168"/>
      <c r="H24" s="64">
        <v>16433</v>
      </c>
      <c r="I24" s="168"/>
      <c r="J24" s="168"/>
      <c r="K24" s="67">
        <f>SUM(K25:K30)</f>
        <v>99.99870931103024</v>
      </c>
      <c r="L24" s="168"/>
      <c r="M24" s="67">
        <f>SUM(M25:M30)</f>
        <v>100.00000000000001</v>
      </c>
      <c r="N24" s="18"/>
      <c r="O24" s="47">
        <f>SUM(O25:O30)</f>
        <v>100</v>
      </c>
      <c r="P24" s="18"/>
      <c r="Q24" s="18"/>
    </row>
    <row r="25" spans="1:17">
      <c r="B25" s="1" t="s">
        <v>47</v>
      </c>
      <c r="D25" s="63">
        <v>13118</v>
      </c>
      <c r="E25" s="168"/>
      <c r="F25" s="76">
        <v>12368</v>
      </c>
      <c r="G25" s="168"/>
      <c r="H25" s="76">
        <v>750</v>
      </c>
      <c r="I25" s="169" t="s">
        <v>74</v>
      </c>
      <c r="J25" s="168"/>
      <c r="K25" s="105">
        <f>D25/(D$24-D$31)*100</f>
        <v>16.931257905469941</v>
      </c>
      <c r="L25" s="168"/>
      <c r="M25" s="105">
        <f>F25/(F$24-F$31)*100</f>
        <v>20.087052556356785</v>
      </c>
      <c r="N25" s="18"/>
      <c r="O25" s="93">
        <f>H25/(H$24-H$31)*100</f>
        <v>4.715498270983967</v>
      </c>
      <c r="P25" s="18"/>
      <c r="Q25" s="18"/>
    </row>
    <row r="26" spans="1:17">
      <c r="B26" s="1" t="s">
        <v>129</v>
      </c>
      <c r="D26" s="63">
        <v>7714</v>
      </c>
      <c r="E26" s="168"/>
      <c r="F26" s="76">
        <v>5720</v>
      </c>
      <c r="G26" s="168"/>
      <c r="H26" s="76">
        <v>1994</v>
      </c>
      <c r="I26" s="169" t="s">
        <v>74</v>
      </c>
      <c r="J26" s="168"/>
      <c r="K26" s="105">
        <f t="shared" ref="K26:O30" si="1">D26/(D$24-D$31)*100</f>
        <v>9.9563747128217042</v>
      </c>
      <c r="L26" s="168"/>
      <c r="M26" s="105">
        <f t="shared" si="1"/>
        <v>9.2899369843435338</v>
      </c>
      <c r="N26" s="18"/>
      <c r="O26" s="93">
        <f t="shared" si="1"/>
        <v>12.536938069789375</v>
      </c>
      <c r="P26" s="18"/>
      <c r="Q26" s="18"/>
    </row>
    <row r="27" spans="1:17">
      <c r="B27" s="1" t="s">
        <v>103</v>
      </c>
      <c r="D27" s="63">
        <v>15067</v>
      </c>
      <c r="E27" s="168"/>
      <c r="F27" s="76">
        <v>14788</v>
      </c>
      <c r="G27" s="168"/>
      <c r="H27" s="76">
        <v>279</v>
      </c>
      <c r="I27" s="169" t="s">
        <v>74</v>
      </c>
      <c r="J27" s="168"/>
      <c r="K27" s="105">
        <f t="shared" si="1"/>
        <v>19.446810707555692</v>
      </c>
      <c r="L27" s="168"/>
      <c r="M27" s="105">
        <f t="shared" si="1"/>
        <v>24.017410511271358</v>
      </c>
      <c r="N27" s="18"/>
      <c r="O27" s="93">
        <f t="shared" si="1"/>
        <v>1.754165356806036</v>
      </c>
      <c r="P27" s="18"/>
      <c r="Q27" s="18"/>
    </row>
    <row r="28" spans="1:17">
      <c r="B28" s="1" t="s">
        <v>48</v>
      </c>
      <c r="D28" s="63">
        <v>11692</v>
      </c>
      <c r="E28" s="168"/>
      <c r="F28" s="76">
        <v>7502</v>
      </c>
      <c r="G28" s="168"/>
      <c r="H28" s="76">
        <v>4190</v>
      </c>
      <c r="I28" s="168"/>
      <c r="J28" s="168"/>
      <c r="K28" s="105">
        <f t="shared" si="1"/>
        <v>15.090735434574976</v>
      </c>
      <c r="L28" s="168"/>
      <c r="M28" s="105">
        <f t="shared" si="1"/>
        <v>12.184109660235173</v>
      </c>
      <c r="N28" s="18"/>
      <c r="O28" s="93">
        <f t="shared" si="1"/>
        <v>26.343917007230434</v>
      </c>
      <c r="P28" s="18"/>
      <c r="Q28" s="18"/>
    </row>
    <row r="29" spans="1:17">
      <c r="B29" s="1" t="s">
        <v>49</v>
      </c>
      <c r="D29" s="63">
        <v>28895</v>
      </c>
      <c r="E29" s="168"/>
      <c r="F29" s="76">
        <v>20477</v>
      </c>
      <c r="G29" s="168"/>
      <c r="H29" s="76">
        <v>8418</v>
      </c>
      <c r="I29" s="168"/>
      <c r="J29" s="168"/>
      <c r="K29" s="105">
        <f t="shared" si="1"/>
        <v>37.2944577815638</v>
      </c>
      <c r="L29" s="168"/>
      <c r="M29" s="105">
        <f t="shared" si="1"/>
        <v>33.25699993503541</v>
      </c>
      <c r="N29" s="18"/>
      <c r="O29" s="93">
        <f t="shared" si="1"/>
        <v>52.92675259352405</v>
      </c>
      <c r="P29" s="18"/>
      <c r="Q29" s="18"/>
    </row>
    <row r="30" spans="1:17" ht="14.25">
      <c r="B30" s="1" t="s">
        <v>153</v>
      </c>
      <c r="D30" s="63">
        <v>991</v>
      </c>
      <c r="E30" s="169" t="s">
        <v>74</v>
      </c>
      <c r="F30" s="76">
        <v>717</v>
      </c>
      <c r="G30" s="169" t="s">
        <v>74</v>
      </c>
      <c r="H30" s="63">
        <v>274</v>
      </c>
      <c r="I30" s="169" t="s">
        <v>74</v>
      </c>
      <c r="J30" s="168"/>
      <c r="K30" s="105">
        <f t="shared" si="1"/>
        <v>1.2790727690441157</v>
      </c>
      <c r="L30" s="168"/>
      <c r="M30" s="105">
        <f t="shared" si="1"/>
        <v>1.164490352757747</v>
      </c>
      <c r="N30" s="18"/>
      <c r="O30" s="93">
        <f t="shared" si="1"/>
        <v>1.7227287016661426</v>
      </c>
      <c r="P30" s="18"/>
      <c r="Q30" s="18"/>
    </row>
    <row r="31" spans="1:17">
      <c r="B31" s="20" t="s">
        <v>29</v>
      </c>
      <c r="C31" s="20"/>
      <c r="D31" s="63">
        <v>1931</v>
      </c>
      <c r="E31" s="169" t="s">
        <v>74</v>
      </c>
      <c r="F31" s="76">
        <v>1403</v>
      </c>
      <c r="G31" s="169" t="s">
        <v>74</v>
      </c>
      <c r="H31" s="76">
        <v>528</v>
      </c>
      <c r="I31" s="169" t="s">
        <v>74</v>
      </c>
      <c r="J31" s="168"/>
      <c r="K31" s="92" t="s">
        <v>172</v>
      </c>
      <c r="L31" s="168"/>
      <c r="M31" s="92" t="s">
        <v>172</v>
      </c>
      <c r="N31" s="18"/>
      <c r="O31" s="91" t="s">
        <v>172</v>
      </c>
      <c r="P31" s="18"/>
      <c r="Q31" s="18"/>
    </row>
    <row r="32" spans="1:17">
      <c r="B32" s="20"/>
      <c r="C32" s="20"/>
      <c r="D32" s="76"/>
      <c r="E32" s="168"/>
      <c r="F32" s="76"/>
      <c r="G32" s="168"/>
      <c r="H32" s="76"/>
      <c r="I32" s="168"/>
      <c r="J32" s="168"/>
      <c r="K32" s="76"/>
      <c r="L32" s="168"/>
      <c r="M32" s="76"/>
      <c r="N32" s="18"/>
      <c r="O32" s="22"/>
      <c r="P32" s="18"/>
      <c r="Q32" s="18"/>
    </row>
    <row r="33" spans="1:17">
      <c r="A33" s="29" t="s">
        <v>148</v>
      </c>
      <c r="B33" s="29"/>
      <c r="D33" s="64">
        <v>24470</v>
      </c>
      <c r="E33" s="168"/>
      <c r="F33" s="64">
        <v>21640</v>
      </c>
      <c r="G33" s="168"/>
      <c r="H33" s="64">
        <v>2830</v>
      </c>
      <c r="I33" s="168"/>
      <c r="J33" s="168"/>
      <c r="K33" s="67">
        <f>SUM(K34:K39)</f>
        <v>99.999999999999986</v>
      </c>
      <c r="L33" s="168"/>
      <c r="M33" s="67">
        <f>SUM(M34:M39)</f>
        <v>100</v>
      </c>
      <c r="N33" s="18"/>
      <c r="O33" s="47">
        <f>SUM(O34:O39)</f>
        <v>100</v>
      </c>
      <c r="P33" s="18"/>
      <c r="Q33" s="18"/>
    </row>
    <row r="34" spans="1:17">
      <c r="B34" s="1" t="s">
        <v>47</v>
      </c>
      <c r="D34" s="63">
        <v>7337</v>
      </c>
      <c r="E34" s="168"/>
      <c r="F34" s="76">
        <v>7300</v>
      </c>
      <c r="G34" s="168"/>
      <c r="H34" s="76">
        <v>37</v>
      </c>
      <c r="I34" s="169" t="s">
        <v>74</v>
      </c>
      <c r="J34" s="168"/>
      <c r="K34" s="105">
        <f>D34/(D$33-D$40)*100</f>
        <v>31.875054305326266</v>
      </c>
      <c r="L34" s="168"/>
      <c r="M34" s="105">
        <f>F34/(F$33-F$40)*100</f>
        <v>34.808315849704371</v>
      </c>
      <c r="N34" s="18"/>
      <c r="O34" s="93">
        <f>H34/(H$33-H$40)*100</f>
        <v>1.8084066471163247</v>
      </c>
      <c r="P34" s="18"/>
      <c r="Q34" s="18"/>
    </row>
    <row r="35" spans="1:17">
      <c r="B35" s="1" t="s">
        <v>129</v>
      </c>
      <c r="D35" s="63">
        <v>2318</v>
      </c>
      <c r="E35" s="168"/>
      <c r="F35" s="76">
        <v>1726</v>
      </c>
      <c r="G35" s="168"/>
      <c r="H35" s="76">
        <v>592</v>
      </c>
      <c r="I35" s="169" t="s">
        <v>74</v>
      </c>
      <c r="J35" s="168"/>
      <c r="K35" s="105">
        <f t="shared" ref="K35:O39" si="2">D35/(D$33-D$40)*100</f>
        <v>10.070379702841254</v>
      </c>
      <c r="L35" s="168"/>
      <c r="M35" s="105">
        <f t="shared" si="2"/>
        <v>8.2300209803547588</v>
      </c>
      <c r="N35" s="18"/>
      <c r="O35" s="93">
        <f t="shared" si="2"/>
        <v>28.934506353861195</v>
      </c>
      <c r="P35" s="18"/>
      <c r="Q35" s="18"/>
    </row>
    <row r="36" spans="1:17">
      <c r="B36" s="1" t="s">
        <v>103</v>
      </c>
      <c r="D36" s="63">
        <v>3992</v>
      </c>
      <c r="E36" s="168"/>
      <c r="F36" s="76">
        <v>3992</v>
      </c>
      <c r="G36" s="169"/>
      <c r="H36" s="76">
        <v>0</v>
      </c>
      <c r="I36" s="169"/>
      <c r="J36" s="168"/>
      <c r="K36" s="105">
        <f t="shared" si="2"/>
        <v>17.34294899643757</v>
      </c>
      <c r="L36" s="168"/>
      <c r="M36" s="105">
        <f t="shared" si="2"/>
        <v>19.034903681098609</v>
      </c>
      <c r="N36" s="18"/>
      <c r="O36" s="93">
        <f t="shared" si="2"/>
        <v>0</v>
      </c>
      <c r="P36" s="18"/>
      <c r="Q36" s="18"/>
    </row>
    <row r="37" spans="1:17">
      <c r="B37" s="1" t="s">
        <v>48</v>
      </c>
      <c r="D37" s="63">
        <v>1707</v>
      </c>
      <c r="E37" s="168"/>
      <c r="F37" s="76">
        <v>1534</v>
      </c>
      <c r="G37" s="168"/>
      <c r="H37" s="76">
        <v>173</v>
      </c>
      <c r="I37" s="169" t="s">
        <v>74</v>
      </c>
      <c r="J37" s="168"/>
      <c r="K37" s="105">
        <f t="shared" si="2"/>
        <v>7.4159353549396121</v>
      </c>
      <c r="L37" s="168"/>
      <c r="M37" s="105">
        <f t="shared" si="2"/>
        <v>7.3145145908830829</v>
      </c>
      <c r="N37" s="18"/>
      <c r="O37" s="93">
        <f t="shared" si="2"/>
        <v>8.4555229716520035</v>
      </c>
      <c r="P37" s="18"/>
      <c r="Q37" s="18"/>
    </row>
    <row r="38" spans="1:17">
      <c r="B38" s="1" t="s">
        <v>49</v>
      </c>
      <c r="D38" s="63">
        <v>7569</v>
      </c>
      <c r="E38" s="168"/>
      <c r="F38" s="76">
        <v>6325</v>
      </c>
      <c r="G38" s="168"/>
      <c r="H38" s="76">
        <v>1244</v>
      </c>
      <c r="I38" s="168"/>
      <c r="J38" s="168"/>
      <c r="K38" s="105">
        <f t="shared" si="2"/>
        <v>32.882961160830654</v>
      </c>
      <c r="L38" s="168"/>
      <c r="M38" s="105">
        <f t="shared" si="2"/>
        <v>30.159259965668511</v>
      </c>
      <c r="N38" s="18"/>
      <c r="O38" s="93">
        <f t="shared" si="2"/>
        <v>60.801564027370482</v>
      </c>
      <c r="P38" s="18"/>
      <c r="Q38" s="18"/>
    </row>
    <row r="39" spans="1:17" ht="14.25">
      <c r="B39" s="1" t="s">
        <v>153</v>
      </c>
      <c r="D39" s="63">
        <v>95</v>
      </c>
      <c r="E39" s="169" t="s">
        <v>74</v>
      </c>
      <c r="F39" s="76">
        <v>95</v>
      </c>
      <c r="G39" s="169" t="s">
        <v>74</v>
      </c>
      <c r="H39" s="63">
        <v>0</v>
      </c>
      <c r="I39" s="169"/>
      <c r="J39" s="168"/>
      <c r="K39" s="105">
        <f t="shared" si="2"/>
        <v>0.41272047962464159</v>
      </c>
      <c r="L39" s="168"/>
      <c r="M39" s="105">
        <f t="shared" si="2"/>
        <v>0.45298493229067327</v>
      </c>
      <c r="N39" s="18"/>
      <c r="O39" s="93">
        <f t="shared" si="2"/>
        <v>0</v>
      </c>
      <c r="P39" s="18"/>
      <c r="Q39" s="18"/>
    </row>
    <row r="40" spans="1:17">
      <c r="B40" s="20" t="s">
        <v>29</v>
      </c>
      <c r="C40" s="20"/>
      <c r="D40" s="63">
        <v>1452</v>
      </c>
      <c r="E40" s="169" t="s">
        <v>74</v>
      </c>
      <c r="F40" s="76">
        <v>668</v>
      </c>
      <c r="G40" s="169" t="s">
        <v>74</v>
      </c>
      <c r="H40" s="63">
        <v>784</v>
      </c>
      <c r="I40" s="169"/>
      <c r="J40" s="168"/>
      <c r="K40" s="92" t="s">
        <v>172</v>
      </c>
      <c r="L40" s="168"/>
      <c r="M40" s="92" t="s">
        <v>172</v>
      </c>
      <c r="N40" s="18"/>
      <c r="O40" s="91" t="s">
        <v>172</v>
      </c>
      <c r="P40" s="18"/>
      <c r="Q40" s="18"/>
    </row>
    <row r="41" spans="1:17" ht="6" customHeight="1" thickBot="1">
      <c r="A41" s="2"/>
      <c r="B41" s="2"/>
      <c r="C41" s="2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2"/>
      <c r="O41" s="2"/>
      <c r="P41" s="2"/>
      <c r="Q41" s="7"/>
    </row>
    <row r="42" spans="1:17" s="9" customFormat="1" ht="6" customHeight="1">
      <c r="D42" s="82"/>
      <c r="E42" s="82"/>
      <c r="F42" s="82"/>
      <c r="G42" s="82"/>
      <c r="H42" s="82"/>
      <c r="I42" s="82"/>
      <c r="J42" s="82"/>
      <c r="K42" s="82"/>
      <c r="L42" s="82"/>
      <c r="M42" s="82"/>
    </row>
    <row r="43" spans="1:17" s="9" customFormat="1" ht="11.25">
      <c r="A43" s="10" t="s">
        <v>42</v>
      </c>
      <c r="B43" s="19">
        <v>1</v>
      </c>
      <c r="C43" s="214" t="s">
        <v>94</v>
      </c>
      <c r="D43" s="214"/>
      <c r="E43" s="214"/>
      <c r="F43" s="214"/>
      <c r="G43" s="214"/>
      <c r="H43" s="214"/>
      <c r="I43" s="214"/>
      <c r="J43" s="149"/>
      <c r="K43" s="149"/>
      <c r="L43" s="149"/>
      <c r="M43" s="149"/>
      <c r="N43" s="31"/>
      <c r="O43" s="31"/>
      <c r="P43" s="31"/>
      <c r="Q43" s="31"/>
    </row>
    <row r="44" spans="1:17" s="9" customFormat="1" ht="11.25">
      <c r="B44" s="23">
        <v>0</v>
      </c>
      <c r="C44" s="214" t="s">
        <v>36</v>
      </c>
      <c r="D44" s="214"/>
      <c r="E44" s="214"/>
      <c r="F44" s="214"/>
      <c r="G44" s="214"/>
      <c r="H44" s="214"/>
      <c r="I44" s="214"/>
      <c r="J44" s="149"/>
      <c r="K44" s="149"/>
      <c r="L44" s="149"/>
      <c r="M44" s="149"/>
      <c r="N44" s="31"/>
      <c r="O44" s="31"/>
      <c r="P44" s="31"/>
      <c r="Q44" s="31"/>
    </row>
    <row r="45" spans="1:17" s="9" customFormat="1" ht="11.25">
      <c r="B45" s="12" t="s">
        <v>74</v>
      </c>
      <c r="C45" s="214" t="s">
        <v>161</v>
      </c>
      <c r="D45" s="214"/>
      <c r="E45" s="214"/>
      <c r="F45" s="214"/>
      <c r="G45" s="214"/>
      <c r="H45" s="214"/>
      <c r="I45" s="214"/>
      <c r="J45" s="149"/>
      <c r="K45" s="149"/>
      <c r="L45" s="149"/>
      <c r="M45" s="149"/>
      <c r="N45" s="31"/>
      <c r="O45" s="31"/>
      <c r="P45" s="31"/>
      <c r="Q45" s="31"/>
    </row>
    <row r="46" spans="1:17">
      <c r="B46" s="12" t="s">
        <v>172</v>
      </c>
      <c r="C46" s="31" t="s">
        <v>173</v>
      </c>
      <c r="D46" s="149"/>
      <c r="E46" s="149"/>
      <c r="F46" s="149"/>
      <c r="G46" s="149"/>
      <c r="H46" s="149"/>
      <c r="I46" s="149"/>
      <c r="J46" s="149"/>
    </row>
  </sheetData>
  <mergeCells count="18">
    <mergeCell ref="A2:P2"/>
    <mergeCell ref="A1:P1"/>
    <mergeCell ref="K6:P6"/>
    <mergeCell ref="K9:L12"/>
    <mergeCell ref="M9:P9"/>
    <mergeCell ref="M12:N12"/>
    <mergeCell ref="O12:P12"/>
    <mergeCell ref="A3:P3"/>
    <mergeCell ref="F9:I9"/>
    <mergeCell ref="D9:E12"/>
    <mergeCell ref="F12:G12"/>
    <mergeCell ref="H12:I12"/>
    <mergeCell ref="D6:I6"/>
    <mergeCell ref="C44:I44"/>
    <mergeCell ref="C45:I45"/>
    <mergeCell ref="A15:C15"/>
    <mergeCell ref="C43:I43"/>
    <mergeCell ref="A6:C12"/>
  </mergeCells>
  <phoneticPr fontId="0" type="noConversion"/>
  <hyperlinks>
    <hyperlink ref="R1" location="Índice!A1" display="Ir a Índice"/>
  </hyperlinks>
  <printOptions horizontalCentered="1"/>
  <pageMargins left="0.78740157480314965" right="0.78740157480314965" top="1.3474015748031496" bottom="0.78740157480314965" header="0.39370078740157483" footer="0.39370078740157483"/>
  <pageSetup paperSize="9" scale="7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9"/>
  <sheetViews>
    <sheetView showGridLines="0" zoomScaleNormal="100" workbookViewId="0">
      <selection activeCell="F8" sqref="F8"/>
    </sheetView>
  </sheetViews>
  <sheetFormatPr defaultColWidth="11.42578125" defaultRowHeight="12.75"/>
  <cols>
    <col min="1" max="1" width="5.7109375" style="1" customWidth="1"/>
    <col min="2" max="2" width="6.85546875" style="1" customWidth="1"/>
    <col min="3" max="3" width="13.28515625" style="1" customWidth="1"/>
    <col min="4" max="4" width="13.42578125" style="66" bestFit="1" customWidth="1"/>
    <col min="5" max="5" width="3.7109375" style="66" customWidth="1"/>
    <col min="6" max="6" width="12.7109375" style="66" customWidth="1"/>
    <col min="7" max="7" width="3.7109375" style="66" customWidth="1"/>
    <col min="8" max="8" width="13.42578125" style="66" bestFit="1" customWidth="1"/>
    <col min="9" max="9" width="3.7109375" style="66" customWidth="1"/>
    <col min="10" max="10" width="12.7109375" style="66" customWidth="1"/>
    <col min="11" max="11" width="3.7109375" style="66" customWidth="1"/>
    <col min="12" max="12" width="12.7109375" style="66" customWidth="1"/>
    <col min="13" max="13" width="3.7109375" style="66" customWidth="1"/>
    <col min="14" max="14" width="12.7109375" style="66" customWidth="1"/>
    <col min="15" max="15" width="4.28515625" style="66" customWidth="1"/>
    <col min="16" max="16" width="11.42578125" style="66" customWidth="1"/>
    <col min="17" max="17" width="2.140625" style="66" customWidth="1"/>
    <col min="18" max="19" width="11.42578125" style="66"/>
    <col min="20" max="16384" width="11.42578125" style="1"/>
  </cols>
  <sheetData>
    <row r="1" spans="1:19" s="26" customFormat="1" ht="15">
      <c r="A1" s="199" t="s">
        <v>117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70"/>
      <c r="R1" s="170" t="s">
        <v>197</v>
      </c>
      <c r="S1" s="72"/>
    </row>
    <row r="2" spans="1:19" s="26" customFormat="1" ht="15">
      <c r="A2" s="199" t="s">
        <v>182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72"/>
      <c r="R2" s="72"/>
      <c r="S2" s="72"/>
    </row>
    <row r="3" spans="1:19" s="26" customFormat="1" ht="15">
      <c r="A3" s="199" t="s">
        <v>209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72"/>
      <c r="P3" s="72"/>
      <c r="Q3" s="72"/>
      <c r="R3" s="72"/>
      <c r="S3" s="72"/>
    </row>
    <row r="4" spans="1:19" ht="6.95" customHeight="1" thickBot="1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</row>
    <row r="5" spans="1:19" ht="6" customHeight="1"/>
    <row r="6" spans="1:19">
      <c r="A6" s="217" t="s">
        <v>152</v>
      </c>
      <c r="B6" s="215"/>
      <c r="C6" s="215"/>
      <c r="D6" s="230" t="s">
        <v>170</v>
      </c>
      <c r="E6" s="230"/>
      <c r="F6" s="230"/>
      <c r="G6" s="230"/>
      <c r="H6" s="230"/>
      <c r="I6" s="230"/>
      <c r="J6" s="230"/>
      <c r="K6" s="230"/>
      <c r="L6" s="230"/>
      <c r="M6" s="230"/>
      <c r="N6" s="230"/>
      <c r="O6" s="230"/>
      <c r="P6" s="230"/>
    </row>
    <row r="7" spans="1:19" ht="6" customHeight="1">
      <c r="A7" s="215"/>
      <c r="B7" s="215"/>
      <c r="C7" s="215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74"/>
      <c r="P7" s="74"/>
    </row>
    <row r="8" spans="1:19" ht="6" customHeight="1">
      <c r="A8" s="215"/>
      <c r="B8" s="215"/>
      <c r="C8" s="215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9" ht="12.75" customHeight="1">
      <c r="A9" s="215"/>
      <c r="B9" s="215"/>
      <c r="C9" s="215"/>
      <c r="D9" s="201" t="s">
        <v>0</v>
      </c>
      <c r="E9" s="145"/>
      <c r="F9" s="203" t="s">
        <v>84</v>
      </c>
      <c r="G9" s="203"/>
      <c r="H9" s="203"/>
      <c r="I9" s="203"/>
      <c r="J9" s="203"/>
      <c r="K9" s="203"/>
      <c r="L9" s="203"/>
      <c r="M9" s="203"/>
      <c r="N9" s="203"/>
      <c r="O9" s="203"/>
      <c r="P9" s="203"/>
    </row>
    <row r="10" spans="1:19" ht="6" customHeight="1">
      <c r="A10" s="215"/>
      <c r="B10" s="215"/>
      <c r="C10" s="215"/>
      <c r="D10" s="201"/>
      <c r="E10" s="145"/>
      <c r="F10" s="140"/>
      <c r="G10" s="140"/>
      <c r="H10" s="140"/>
      <c r="I10" s="140"/>
      <c r="J10" s="140"/>
      <c r="K10" s="140"/>
      <c r="L10" s="140"/>
      <c r="M10" s="140"/>
      <c r="N10" s="140"/>
      <c r="O10" s="74"/>
      <c r="P10" s="74"/>
    </row>
    <row r="11" spans="1:19" ht="6" customHeight="1">
      <c r="A11" s="215"/>
      <c r="B11" s="215"/>
      <c r="C11" s="215"/>
      <c r="D11" s="201"/>
      <c r="E11" s="145"/>
      <c r="F11" s="156"/>
      <c r="G11" s="156"/>
      <c r="H11" s="156"/>
      <c r="I11" s="156"/>
      <c r="J11" s="156"/>
      <c r="K11" s="156"/>
      <c r="L11" s="156"/>
      <c r="M11" s="156"/>
      <c r="N11" s="156"/>
    </row>
    <row r="12" spans="1:19" ht="25.5">
      <c r="A12" s="215"/>
      <c r="B12" s="215"/>
      <c r="C12" s="215"/>
      <c r="D12" s="201"/>
      <c r="E12" s="145"/>
      <c r="F12" s="72" t="s">
        <v>73</v>
      </c>
      <c r="G12" s="72"/>
      <c r="H12" s="72" t="s">
        <v>66</v>
      </c>
      <c r="I12" s="72"/>
      <c r="J12" s="72" t="s">
        <v>67</v>
      </c>
      <c r="K12" s="72"/>
      <c r="L12" s="72" t="s">
        <v>68</v>
      </c>
      <c r="M12" s="72"/>
      <c r="N12" s="72" t="s">
        <v>93</v>
      </c>
      <c r="P12" s="166" t="s">
        <v>29</v>
      </c>
      <c r="Q12" s="171"/>
    </row>
    <row r="13" spans="1:19" s="7" customFormat="1" ht="6" customHeight="1">
      <c r="A13" s="6"/>
      <c r="B13" s="6"/>
      <c r="C13" s="6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5"/>
      <c r="R13" s="75"/>
      <c r="S13" s="75"/>
    </row>
    <row r="14" spans="1:19" ht="6" customHeight="1"/>
    <row r="15" spans="1:19">
      <c r="A15" s="216" t="s">
        <v>0</v>
      </c>
      <c r="B15" s="216"/>
      <c r="C15" s="216"/>
      <c r="D15" s="64">
        <v>103879</v>
      </c>
      <c r="E15" s="64" t="s">
        <v>198</v>
      </c>
      <c r="F15" s="64">
        <v>5364</v>
      </c>
      <c r="G15" s="64" t="s">
        <v>198</v>
      </c>
      <c r="H15" s="64">
        <v>35900</v>
      </c>
      <c r="I15" s="64" t="s">
        <v>198</v>
      </c>
      <c r="J15" s="64">
        <v>31206</v>
      </c>
      <c r="K15" s="64" t="s">
        <v>198</v>
      </c>
      <c r="L15" s="64">
        <v>19318</v>
      </c>
      <c r="M15" s="64" t="s">
        <v>198</v>
      </c>
      <c r="N15" s="64">
        <v>12051</v>
      </c>
      <c r="O15" s="66" t="s">
        <v>198</v>
      </c>
      <c r="P15" s="114">
        <v>39</v>
      </c>
      <c r="Q15" s="66" t="s">
        <v>74</v>
      </c>
    </row>
    <row r="16" spans="1:19">
      <c r="B16" s="1" t="s">
        <v>47</v>
      </c>
      <c r="D16" s="76">
        <v>20453</v>
      </c>
      <c r="E16" s="76" t="s">
        <v>198</v>
      </c>
      <c r="F16" s="76">
        <v>1028</v>
      </c>
      <c r="G16" s="76" t="s">
        <v>74</v>
      </c>
      <c r="H16" s="76">
        <v>7322</v>
      </c>
      <c r="I16" s="76" t="s">
        <v>198</v>
      </c>
      <c r="J16" s="76">
        <v>4978</v>
      </c>
      <c r="K16" s="76" t="s">
        <v>198</v>
      </c>
      <c r="L16" s="76">
        <v>4161</v>
      </c>
      <c r="M16" s="172" t="s">
        <v>198</v>
      </c>
      <c r="N16" s="76">
        <v>2964</v>
      </c>
      <c r="O16" s="66" t="s">
        <v>74</v>
      </c>
      <c r="P16" s="172">
        <v>0</v>
      </c>
    </row>
    <row r="17" spans="1:17">
      <c r="B17" s="1" t="s">
        <v>129</v>
      </c>
      <c r="D17" s="76">
        <v>10034</v>
      </c>
      <c r="E17" s="172" t="s">
        <v>198</v>
      </c>
      <c r="F17" s="76">
        <v>575</v>
      </c>
      <c r="G17" s="172" t="s">
        <v>74</v>
      </c>
      <c r="H17" s="76">
        <v>3431</v>
      </c>
      <c r="I17" s="76" t="s">
        <v>198</v>
      </c>
      <c r="J17" s="76">
        <v>2055</v>
      </c>
      <c r="K17" s="76" t="s">
        <v>74</v>
      </c>
      <c r="L17" s="76">
        <v>3090</v>
      </c>
      <c r="M17" s="76" t="s">
        <v>74</v>
      </c>
      <c r="N17" s="76">
        <v>883</v>
      </c>
      <c r="O17" s="171" t="s">
        <v>74</v>
      </c>
      <c r="P17" s="172">
        <v>0</v>
      </c>
    </row>
    <row r="18" spans="1:17">
      <c r="B18" s="1" t="s">
        <v>103</v>
      </c>
      <c r="D18" s="76">
        <v>19058</v>
      </c>
      <c r="E18" s="76" t="s">
        <v>198</v>
      </c>
      <c r="F18" s="76">
        <v>1501</v>
      </c>
      <c r="G18" s="172" t="s">
        <v>74</v>
      </c>
      <c r="H18" s="76">
        <v>4658</v>
      </c>
      <c r="I18" s="76" t="s">
        <v>198</v>
      </c>
      <c r="J18" s="76">
        <v>9122</v>
      </c>
      <c r="K18" s="76" t="s">
        <v>198</v>
      </c>
      <c r="L18" s="76">
        <v>2483</v>
      </c>
      <c r="M18" s="76" t="s">
        <v>198</v>
      </c>
      <c r="N18" s="76">
        <v>1294</v>
      </c>
      <c r="O18" s="171" t="s">
        <v>74</v>
      </c>
      <c r="P18" s="172">
        <v>0</v>
      </c>
    </row>
    <row r="19" spans="1:17">
      <c r="B19" s="1" t="s">
        <v>48</v>
      </c>
      <c r="D19" s="76">
        <v>13400</v>
      </c>
      <c r="E19" s="76" t="s">
        <v>198</v>
      </c>
      <c r="F19" s="76">
        <v>563</v>
      </c>
      <c r="G19" s="172" t="s">
        <v>74</v>
      </c>
      <c r="H19" s="76">
        <v>5285</v>
      </c>
      <c r="I19" s="76" t="s">
        <v>198</v>
      </c>
      <c r="J19" s="76">
        <v>4830</v>
      </c>
      <c r="K19" s="76" t="s">
        <v>198</v>
      </c>
      <c r="L19" s="76">
        <v>1779</v>
      </c>
      <c r="M19" s="76" t="s">
        <v>74</v>
      </c>
      <c r="N19" s="76">
        <v>943</v>
      </c>
      <c r="O19" s="66" t="s">
        <v>74</v>
      </c>
      <c r="P19" s="172">
        <v>0</v>
      </c>
    </row>
    <row r="20" spans="1:17">
      <c r="B20" s="1" t="s">
        <v>49</v>
      </c>
      <c r="D20" s="76">
        <v>36464</v>
      </c>
      <c r="E20" s="76" t="s">
        <v>198</v>
      </c>
      <c r="F20" s="76">
        <v>1697</v>
      </c>
      <c r="G20" s="172" t="s">
        <v>74</v>
      </c>
      <c r="H20" s="76">
        <v>14245</v>
      </c>
      <c r="I20" s="76" t="s">
        <v>198</v>
      </c>
      <c r="J20" s="76">
        <v>9251</v>
      </c>
      <c r="K20" s="76" t="s">
        <v>198</v>
      </c>
      <c r="L20" s="76">
        <v>6752</v>
      </c>
      <c r="M20" s="76" t="s">
        <v>198</v>
      </c>
      <c r="N20" s="76">
        <v>4480</v>
      </c>
      <c r="O20" s="66" t="s">
        <v>198</v>
      </c>
      <c r="P20" s="172">
        <v>39</v>
      </c>
      <c r="Q20" s="66" t="s">
        <v>74</v>
      </c>
    </row>
    <row r="21" spans="1:17" ht="14.25">
      <c r="B21" s="1" t="s">
        <v>153</v>
      </c>
      <c r="D21" s="76">
        <v>1086</v>
      </c>
      <c r="E21" s="172" t="s">
        <v>74</v>
      </c>
      <c r="F21" s="63">
        <v>0</v>
      </c>
      <c r="G21" s="172"/>
      <c r="H21" s="76">
        <v>72</v>
      </c>
      <c r="I21" s="172" t="s">
        <v>74</v>
      </c>
      <c r="J21" s="76">
        <v>429</v>
      </c>
      <c r="K21" s="172" t="s">
        <v>74</v>
      </c>
      <c r="L21" s="76">
        <v>490</v>
      </c>
      <c r="M21" s="172" t="s">
        <v>74</v>
      </c>
      <c r="N21" s="76">
        <v>95</v>
      </c>
      <c r="O21" s="172" t="s">
        <v>74</v>
      </c>
      <c r="P21" s="172">
        <v>0</v>
      </c>
    </row>
    <row r="22" spans="1:17">
      <c r="B22" s="20" t="s">
        <v>29</v>
      </c>
      <c r="D22" s="76">
        <v>3383</v>
      </c>
      <c r="E22" s="172" t="s">
        <v>74</v>
      </c>
      <c r="F22" s="63">
        <v>0</v>
      </c>
      <c r="G22" s="172"/>
      <c r="H22" s="76">
        <v>887</v>
      </c>
      <c r="I22" s="172" t="s">
        <v>74</v>
      </c>
      <c r="J22" s="76">
        <v>541</v>
      </c>
      <c r="K22" s="172" t="s">
        <v>74</v>
      </c>
      <c r="L22" s="76">
        <v>563</v>
      </c>
      <c r="M22" s="172" t="s">
        <v>74</v>
      </c>
      <c r="N22" s="63">
        <v>1392</v>
      </c>
      <c r="O22" s="172" t="s">
        <v>74</v>
      </c>
      <c r="P22" s="172">
        <v>0</v>
      </c>
    </row>
    <row r="23" spans="1:17" ht="6.95" customHeight="1">
      <c r="B23" s="20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</row>
    <row r="24" spans="1:17">
      <c r="A24" s="29" t="s">
        <v>146</v>
      </c>
      <c r="B24" s="29"/>
      <c r="D24" s="64">
        <v>79409</v>
      </c>
      <c r="E24" s="64" t="s">
        <v>198</v>
      </c>
      <c r="F24" s="64">
        <v>3588</v>
      </c>
      <c r="G24" s="64" t="s">
        <v>74</v>
      </c>
      <c r="H24" s="64">
        <v>26257</v>
      </c>
      <c r="I24" s="64" t="s">
        <v>198</v>
      </c>
      <c r="J24" s="64">
        <v>25809</v>
      </c>
      <c r="K24" s="64" t="s">
        <v>198</v>
      </c>
      <c r="L24" s="64">
        <v>15462</v>
      </c>
      <c r="M24" s="64" t="s">
        <v>198</v>
      </c>
      <c r="N24" s="64">
        <v>8292</v>
      </c>
      <c r="O24" s="66" t="s">
        <v>198</v>
      </c>
      <c r="P24" s="103">
        <v>0</v>
      </c>
    </row>
    <row r="25" spans="1:17">
      <c r="B25" s="1" t="s">
        <v>47</v>
      </c>
      <c r="D25" s="76">
        <v>13117</v>
      </c>
      <c r="E25" s="76" t="s">
        <v>198</v>
      </c>
      <c r="F25" s="76">
        <v>377</v>
      </c>
      <c r="G25" s="172" t="s">
        <v>74</v>
      </c>
      <c r="H25" s="76">
        <v>4136</v>
      </c>
      <c r="I25" s="76" t="s">
        <v>198</v>
      </c>
      <c r="J25" s="76">
        <v>3708</v>
      </c>
      <c r="K25" s="76" t="s">
        <v>198</v>
      </c>
      <c r="L25" s="76">
        <v>3372</v>
      </c>
      <c r="M25" s="172" t="s">
        <v>74</v>
      </c>
      <c r="N25" s="76">
        <v>1524</v>
      </c>
      <c r="O25" s="66" t="s">
        <v>74</v>
      </c>
      <c r="P25" s="172">
        <v>0</v>
      </c>
    </row>
    <row r="26" spans="1:17">
      <c r="B26" s="1" t="s">
        <v>129</v>
      </c>
      <c r="D26" s="76">
        <v>7715</v>
      </c>
      <c r="E26" s="76" t="s">
        <v>198</v>
      </c>
      <c r="F26" s="76">
        <v>403</v>
      </c>
      <c r="G26" s="172" t="s">
        <v>74</v>
      </c>
      <c r="H26" s="76">
        <v>2740</v>
      </c>
      <c r="I26" s="76" t="s">
        <v>74</v>
      </c>
      <c r="J26" s="76">
        <v>1373</v>
      </c>
      <c r="K26" s="76" t="s">
        <v>74</v>
      </c>
      <c r="L26" s="76">
        <v>2391</v>
      </c>
      <c r="M26" s="172" t="s">
        <v>74</v>
      </c>
      <c r="N26" s="76">
        <v>808</v>
      </c>
      <c r="O26" s="171" t="s">
        <v>74</v>
      </c>
      <c r="P26" s="172">
        <v>0</v>
      </c>
    </row>
    <row r="27" spans="1:17">
      <c r="B27" s="1" t="s">
        <v>103</v>
      </c>
      <c r="D27" s="76">
        <v>15066</v>
      </c>
      <c r="E27" s="76" t="s">
        <v>198</v>
      </c>
      <c r="F27" s="76">
        <v>1222</v>
      </c>
      <c r="G27" s="172" t="s">
        <v>74</v>
      </c>
      <c r="H27" s="76">
        <v>3041</v>
      </c>
      <c r="I27" s="76" t="s">
        <v>198</v>
      </c>
      <c r="J27" s="76">
        <v>7709</v>
      </c>
      <c r="K27" s="76" t="s">
        <v>198</v>
      </c>
      <c r="L27" s="76">
        <v>2062</v>
      </c>
      <c r="M27" s="76" t="s">
        <v>74</v>
      </c>
      <c r="N27" s="76">
        <v>1032</v>
      </c>
      <c r="O27" s="171" t="s">
        <v>74</v>
      </c>
      <c r="P27" s="172">
        <v>0</v>
      </c>
    </row>
    <row r="28" spans="1:17">
      <c r="B28" s="1" t="s">
        <v>48</v>
      </c>
      <c r="D28" s="76">
        <v>11693</v>
      </c>
      <c r="E28" s="76" t="s">
        <v>198</v>
      </c>
      <c r="F28" s="76">
        <v>458</v>
      </c>
      <c r="G28" s="172" t="s">
        <v>74</v>
      </c>
      <c r="H28" s="76">
        <v>4414</v>
      </c>
      <c r="I28" s="76" t="s">
        <v>198</v>
      </c>
      <c r="J28" s="76">
        <v>4222</v>
      </c>
      <c r="K28" s="76" t="s">
        <v>198</v>
      </c>
      <c r="L28" s="76">
        <v>1679</v>
      </c>
      <c r="M28" s="76" t="s">
        <v>74</v>
      </c>
      <c r="N28" s="76">
        <v>920</v>
      </c>
      <c r="O28" s="171" t="s">
        <v>74</v>
      </c>
      <c r="P28" s="172">
        <v>0</v>
      </c>
    </row>
    <row r="29" spans="1:17">
      <c r="B29" s="1" t="s">
        <v>49</v>
      </c>
      <c r="D29" s="76">
        <v>28895</v>
      </c>
      <c r="E29" s="76" t="s">
        <v>198</v>
      </c>
      <c r="F29" s="76">
        <v>1128</v>
      </c>
      <c r="G29" s="172" t="s">
        <v>74</v>
      </c>
      <c r="H29" s="76">
        <v>11218</v>
      </c>
      <c r="I29" s="76" t="s">
        <v>198</v>
      </c>
      <c r="J29" s="76">
        <v>7827</v>
      </c>
      <c r="K29" s="76" t="s">
        <v>198</v>
      </c>
      <c r="L29" s="76">
        <v>4905</v>
      </c>
      <c r="M29" s="76" t="s">
        <v>198</v>
      </c>
      <c r="N29" s="76">
        <v>3817</v>
      </c>
      <c r="O29" s="171" t="s">
        <v>74</v>
      </c>
      <c r="P29" s="171">
        <v>0</v>
      </c>
      <c r="Q29" s="171"/>
    </row>
    <row r="30" spans="1:17" ht="14.25">
      <c r="B30" s="1" t="s">
        <v>153</v>
      </c>
      <c r="D30" s="76">
        <v>991</v>
      </c>
      <c r="E30" s="172" t="s">
        <v>74</v>
      </c>
      <c r="F30" s="63">
        <v>0</v>
      </c>
      <c r="G30" s="172"/>
      <c r="H30" s="63">
        <v>72</v>
      </c>
      <c r="I30" s="172" t="s">
        <v>74</v>
      </c>
      <c r="J30" s="76">
        <v>429</v>
      </c>
      <c r="K30" s="172" t="s">
        <v>74</v>
      </c>
      <c r="L30" s="76">
        <v>490</v>
      </c>
      <c r="M30" s="172" t="s">
        <v>74</v>
      </c>
      <c r="N30" s="63">
        <v>0</v>
      </c>
      <c r="O30" s="172"/>
      <c r="P30" s="172">
        <v>0</v>
      </c>
      <c r="Q30" s="172"/>
    </row>
    <row r="31" spans="1:17">
      <c r="B31" s="20" t="s">
        <v>29</v>
      </c>
      <c r="C31" s="20"/>
      <c r="D31" s="76">
        <v>1931</v>
      </c>
      <c r="E31" s="172" t="s">
        <v>74</v>
      </c>
      <c r="F31" s="63">
        <v>0</v>
      </c>
      <c r="G31" s="172"/>
      <c r="H31" s="76">
        <v>636</v>
      </c>
      <c r="I31" s="172" t="s">
        <v>74</v>
      </c>
      <c r="J31" s="76">
        <v>541</v>
      </c>
      <c r="K31" s="172" t="s">
        <v>74</v>
      </c>
      <c r="L31" s="63">
        <v>563</v>
      </c>
      <c r="M31" s="172" t="s">
        <v>74</v>
      </c>
      <c r="N31" s="63">
        <v>191</v>
      </c>
      <c r="O31" s="172" t="s">
        <v>74</v>
      </c>
      <c r="P31" s="172">
        <v>0</v>
      </c>
      <c r="Q31" s="172"/>
    </row>
    <row r="32" spans="1:17" ht="6.95" customHeight="1">
      <c r="B32" s="20"/>
      <c r="C32" s="20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</row>
    <row r="33" spans="1:19">
      <c r="A33" s="29" t="s">
        <v>148</v>
      </c>
      <c r="B33" s="29"/>
      <c r="D33" s="64">
        <v>24470</v>
      </c>
      <c r="E33" s="64" t="s">
        <v>198</v>
      </c>
      <c r="F33" s="64">
        <v>1776</v>
      </c>
      <c r="G33" s="64" t="s">
        <v>198</v>
      </c>
      <c r="H33" s="64">
        <v>9643</v>
      </c>
      <c r="I33" s="64" t="s">
        <v>198</v>
      </c>
      <c r="J33" s="64">
        <v>5397</v>
      </c>
      <c r="K33" s="64" t="s">
        <v>198</v>
      </c>
      <c r="L33" s="64">
        <v>3856</v>
      </c>
      <c r="M33" s="64" t="s">
        <v>198</v>
      </c>
      <c r="N33" s="64">
        <v>3759</v>
      </c>
      <c r="O33" s="66" t="s">
        <v>198</v>
      </c>
      <c r="P33" s="103">
        <v>39</v>
      </c>
      <c r="Q33" s="66" t="s">
        <v>74</v>
      </c>
    </row>
    <row r="34" spans="1:19">
      <c r="B34" s="1" t="s">
        <v>47</v>
      </c>
      <c r="D34" s="76">
        <v>7336</v>
      </c>
      <c r="E34" s="76" t="s">
        <v>198</v>
      </c>
      <c r="F34" s="76">
        <v>651</v>
      </c>
      <c r="G34" s="76" t="s">
        <v>74</v>
      </c>
      <c r="H34" s="76">
        <v>3186</v>
      </c>
      <c r="I34" s="76" t="s">
        <v>198</v>
      </c>
      <c r="J34" s="76">
        <v>1270</v>
      </c>
      <c r="K34" s="76" t="s">
        <v>198</v>
      </c>
      <c r="L34" s="76">
        <v>789</v>
      </c>
      <c r="M34" s="172" t="s">
        <v>74</v>
      </c>
      <c r="N34" s="76">
        <v>1440</v>
      </c>
      <c r="O34" s="66" t="s">
        <v>74</v>
      </c>
      <c r="P34" s="172">
        <v>0</v>
      </c>
    </row>
    <row r="35" spans="1:19">
      <c r="B35" s="1" t="s">
        <v>129</v>
      </c>
      <c r="D35" s="76">
        <v>2319</v>
      </c>
      <c r="E35" s="172" t="s">
        <v>198</v>
      </c>
      <c r="F35" s="76">
        <v>172</v>
      </c>
      <c r="G35" s="172" t="s">
        <v>74</v>
      </c>
      <c r="H35" s="76">
        <v>691</v>
      </c>
      <c r="I35" s="76" t="s">
        <v>74</v>
      </c>
      <c r="J35" s="76">
        <v>682</v>
      </c>
      <c r="K35" s="76" t="s">
        <v>74</v>
      </c>
      <c r="L35" s="76">
        <v>699</v>
      </c>
      <c r="M35" s="172" t="s">
        <v>74</v>
      </c>
      <c r="N35" s="76">
        <v>75</v>
      </c>
      <c r="O35" s="171" t="s">
        <v>74</v>
      </c>
      <c r="P35" s="172">
        <v>0</v>
      </c>
    </row>
    <row r="36" spans="1:19">
      <c r="B36" s="1" t="s">
        <v>103</v>
      </c>
      <c r="D36" s="76">
        <v>3992</v>
      </c>
      <c r="E36" s="172" t="s">
        <v>198</v>
      </c>
      <c r="F36" s="76">
        <v>279</v>
      </c>
      <c r="G36" s="172" t="s">
        <v>74</v>
      </c>
      <c r="H36" s="76">
        <v>1617</v>
      </c>
      <c r="I36" s="76" t="s">
        <v>74</v>
      </c>
      <c r="J36" s="76">
        <v>1413</v>
      </c>
      <c r="K36" s="76" t="s">
        <v>74</v>
      </c>
      <c r="L36" s="76">
        <v>421</v>
      </c>
      <c r="M36" s="172" t="s">
        <v>74</v>
      </c>
      <c r="N36" s="76">
        <v>262</v>
      </c>
      <c r="O36" s="171" t="s">
        <v>74</v>
      </c>
      <c r="P36" s="172">
        <v>0</v>
      </c>
    </row>
    <row r="37" spans="1:19">
      <c r="B37" s="1" t="s">
        <v>48</v>
      </c>
      <c r="D37" s="76">
        <v>1707</v>
      </c>
      <c r="E37" s="172" t="s">
        <v>198</v>
      </c>
      <c r="F37" s="76">
        <v>105</v>
      </c>
      <c r="G37" s="172" t="s">
        <v>74</v>
      </c>
      <c r="H37" s="76">
        <v>871</v>
      </c>
      <c r="I37" s="76" t="s">
        <v>74</v>
      </c>
      <c r="J37" s="76">
        <v>608</v>
      </c>
      <c r="K37" s="76" t="s">
        <v>74</v>
      </c>
      <c r="L37" s="76">
        <v>100</v>
      </c>
      <c r="M37" s="172" t="s">
        <v>74</v>
      </c>
      <c r="N37" s="76">
        <v>23</v>
      </c>
      <c r="O37" s="171" t="s">
        <v>74</v>
      </c>
      <c r="P37" s="172">
        <v>0</v>
      </c>
    </row>
    <row r="38" spans="1:19">
      <c r="B38" s="1" t="s">
        <v>49</v>
      </c>
      <c r="D38" s="76">
        <v>7569</v>
      </c>
      <c r="E38" s="172" t="s">
        <v>198</v>
      </c>
      <c r="F38" s="76">
        <v>569</v>
      </c>
      <c r="G38" s="172" t="s">
        <v>74</v>
      </c>
      <c r="H38" s="76">
        <v>3027</v>
      </c>
      <c r="I38" s="76" t="s">
        <v>198</v>
      </c>
      <c r="J38" s="76">
        <v>1424</v>
      </c>
      <c r="K38" s="76" t="s">
        <v>74</v>
      </c>
      <c r="L38" s="76">
        <v>1847</v>
      </c>
      <c r="M38" s="76" t="s">
        <v>74</v>
      </c>
      <c r="N38" s="76">
        <v>663</v>
      </c>
      <c r="O38" s="171" t="s">
        <v>74</v>
      </c>
      <c r="P38" s="171">
        <v>39</v>
      </c>
      <c r="Q38" s="171" t="s">
        <v>74</v>
      </c>
    </row>
    <row r="39" spans="1:19" ht="14.25">
      <c r="B39" s="1" t="s">
        <v>153</v>
      </c>
      <c r="D39" s="76">
        <v>95</v>
      </c>
      <c r="E39" s="172" t="s">
        <v>74</v>
      </c>
      <c r="F39" s="63">
        <v>0</v>
      </c>
      <c r="G39" s="172"/>
      <c r="H39" s="76">
        <v>0</v>
      </c>
      <c r="I39" s="172"/>
      <c r="J39" s="63">
        <v>0</v>
      </c>
      <c r="K39" s="172"/>
      <c r="L39" s="76">
        <v>0</v>
      </c>
      <c r="M39" s="172"/>
      <c r="N39" s="63">
        <v>95</v>
      </c>
      <c r="O39" s="172" t="s">
        <v>74</v>
      </c>
      <c r="P39" s="172">
        <v>0</v>
      </c>
      <c r="Q39" s="172" t="s">
        <v>74</v>
      </c>
    </row>
    <row r="40" spans="1:19">
      <c r="B40" s="20" t="s">
        <v>29</v>
      </c>
      <c r="C40" s="20"/>
      <c r="D40" s="76">
        <v>1452</v>
      </c>
      <c r="E40" s="172" t="s">
        <v>74</v>
      </c>
      <c r="F40" s="63">
        <v>0</v>
      </c>
      <c r="G40" s="172"/>
      <c r="H40" s="76">
        <v>251</v>
      </c>
      <c r="I40" s="172" t="s">
        <v>74</v>
      </c>
      <c r="J40" s="63">
        <v>0</v>
      </c>
      <c r="K40" s="172"/>
      <c r="L40" s="63">
        <v>0</v>
      </c>
      <c r="M40" s="172"/>
      <c r="N40" s="63">
        <v>1201</v>
      </c>
      <c r="O40" s="172" t="s">
        <v>74</v>
      </c>
      <c r="P40" s="172">
        <v>0</v>
      </c>
      <c r="Q40" s="172" t="s">
        <v>74</v>
      </c>
    </row>
    <row r="41" spans="1:19" ht="6.95" customHeight="1">
      <c r="A41" s="6"/>
      <c r="B41" s="6"/>
      <c r="C41" s="6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</row>
    <row r="42" spans="1:19" ht="6.95" customHeight="1">
      <c r="A42" s="7"/>
      <c r="B42" s="7"/>
      <c r="C42" s="7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</row>
    <row r="43" spans="1:19">
      <c r="A43" s="210" t="s">
        <v>152</v>
      </c>
      <c r="B43" s="210"/>
      <c r="C43" s="210"/>
      <c r="D43" s="230" t="s">
        <v>171</v>
      </c>
      <c r="E43" s="230"/>
      <c r="F43" s="230"/>
      <c r="G43" s="230"/>
      <c r="H43" s="230"/>
      <c r="I43" s="230"/>
      <c r="J43" s="230"/>
      <c r="K43" s="230"/>
      <c r="L43" s="230"/>
      <c r="M43" s="230"/>
      <c r="N43" s="230"/>
    </row>
    <row r="44" spans="1:19" ht="10.5" customHeight="1">
      <c r="A44" s="210"/>
      <c r="B44" s="210"/>
      <c r="C44" s="210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</row>
    <row r="45" spans="1:19" ht="9.75" customHeight="1">
      <c r="A45" s="210"/>
      <c r="B45" s="210"/>
      <c r="C45" s="210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</row>
    <row r="46" spans="1:19" ht="12.75" customHeight="1">
      <c r="A46" s="210"/>
      <c r="B46" s="210"/>
      <c r="C46" s="210"/>
      <c r="D46" s="232" t="s">
        <v>0</v>
      </c>
      <c r="E46" s="145"/>
      <c r="F46" s="203" t="s">
        <v>84</v>
      </c>
      <c r="G46" s="203"/>
      <c r="H46" s="203"/>
      <c r="I46" s="203"/>
      <c r="J46" s="203"/>
      <c r="K46" s="203"/>
      <c r="L46" s="203"/>
      <c r="M46" s="203"/>
      <c r="N46" s="203"/>
    </row>
    <row r="47" spans="1:19" s="9" customFormat="1" ht="6.95" customHeight="1">
      <c r="A47" s="210"/>
      <c r="B47" s="210"/>
      <c r="C47" s="210"/>
      <c r="D47" s="201"/>
      <c r="E47" s="145"/>
      <c r="F47" s="140"/>
      <c r="G47" s="140"/>
      <c r="H47" s="140"/>
      <c r="I47" s="140"/>
      <c r="J47" s="140"/>
      <c r="K47" s="140"/>
      <c r="L47" s="140"/>
      <c r="M47" s="140"/>
      <c r="N47" s="140"/>
      <c r="O47" s="82"/>
      <c r="P47" s="82"/>
      <c r="Q47" s="82"/>
      <c r="R47" s="82"/>
      <c r="S47" s="82"/>
    </row>
    <row r="48" spans="1:19" s="9" customFormat="1" ht="6.95" customHeight="1">
      <c r="A48" s="210"/>
      <c r="B48" s="210"/>
      <c r="C48" s="210"/>
      <c r="D48" s="201"/>
      <c r="E48" s="145"/>
      <c r="F48" s="156"/>
      <c r="G48" s="156"/>
      <c r="H48" s="156"/>
      <c r="I48" s="156"/>
      <c r="J48" s="156"/>
      <c r="K48" s="156"/>
      <c r="L48" s="156"/>
      <c r="M48" s="156"/>
      <c r="N48" s="156"/>
      <c r="O48" s="82"/>
      <c r="P48" s="82"/>
      <c r="Q48" s="82"/>
      <c r="R48" s="82"/>
      <c r="S48" s="82"/>
    </row>
    <row r="49" spans="1:19" s="9" customFormat="1">
      <c r="A49" s="210"/>
      <c r="B49" s="210"/>
      <c r="C49" s="210"/>
      <c r="D49" s="201"/>
      <c r="E49" s="145"/>
      <c r="F49" s="72" t="s">
        <v>73</v>
      </c>
      <c r="G49" s="72"/>
      <c r="H49" s="72" t="s">
        <v>66</v>
      </c>
      <c r="I49" s="72"/>
      <c r="J49" s="72" t="s">
        <v>67</v>
      </c>
      <c r="K49" s="72"/>
      <c r="L49" s="72" t="s">
        <v>68</v>
      </c>
      <c r="M49" s="72"/>
      <c r="N49" s="72" t="s">
        <v>93</v>
      </c>
      <c r="O49" s="82"/>
      <c r="P49" s="82"/>
      <c r="Q49" s="82"/>
      <c r="R49" s="82"/>
      <c r="S49" s="82"/>
    </row>
    <row r="50" spans="1:19" ht="6.95" customHeight="1">
      <c r="A50" s="6"/>
      <c r="B50" s="6"/>
      <c r="C50" s="6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</row>
    <row r="51" spans="1:19" ht="6.95" customHeight="1"/>
    <row r="52" spans="1:19">
      <c r="A52" s="216" t="s">
        <v>0</v>
      </c>
      <c r="B52" s="216"/>
      <c r="C52" s="216"/>
      <c r="D52" s="67">
        <f>SUM(D53:D58)</f>
        <v>99.999004935519821</v>
      </c>
      <c r="E52" s="67"/>
      <c r="F52" s="67">
        <f>SUM(F53:F58)</f>
        <v>100</v>
      </c>
      <c r="G52" s="67"/>
      <c r="H52" s="67">
        <f>SUM(H53:H58)</f>
        <v>100</v>
      </c>
      <c r="I52" s="67"/>
      <c r="J52" s="67">
        <f>SUM(J53:J58)</f>
        <v>100</v>
      </c>
      <c r="K52" s="67"/>
      <c r="L52" s="67">
        <f>SUM(L53:L58)</f>
        <v>99.999999999999986</v>
      </c>
      <c r="M52" s="67"/>
      <c r="N52" s="67">
        <f>SUM(N53:N58)</f>
        <v>100</v>
      </c>
    </row>
    <row r="53" spans="1:19">
      <c r="B53" s="1" t="s">
        <v>47</v>
      </c>
      <c r="D53" s="65">
        <f>D16/(D$15-D$22)*100</f>
        <v>20.352053813087085</v>
      </c>
      <c r="E53" s="65"/>
      <c r="F53" s="65">
        <f>F16/(F$15-F$22)*100</f>
        <v>19.164802386278897</v>
      </c>
      <c r="G53" s="65"/>
      <c r="H53" s="65">
        <f>H16/(H$15-H$22)*100</f>
        <v>20.912232599320252</v>
      </c>
      <c r="I53" s="65"/>
      <c r="J53" s="65">
        <f>J16/(J$15-J$22)*100</f>
        <v>16.23349095059514</v>
      </c>
      <c r="K53" s="65"/>
      <c r="L53" s="65">
        <f>L16/(L$15-L$22)*100</f>
        <v>22.186083711010397</v>
      </c>
      <c r="M53" s="65"/>
      <c r="N53" s="65">
        <f>N16/(N$15-N$22)*100</f>
        <v>27.807486631016044</v>
      </c>
    </row>
    <row r="54" spans="1:19">
      <c r="B54" s="1" t="s">
        <v>129</v>
      </c>
      <c r="D54" s="65">
        <f t="shared" ref="D54:F58" si="0">D17/(D$15-D$22)*100</f>
        <v>9.9844769941092171</v>
      </c>
      <c r="E54" s="65"/>
      <c r="F54" s="65">
        <f t="shared" si="0"/>
        <v>10.719612229679344</v>
      </c>
      <c r="G54" s="65"/>
      <c r="H54" s="65">
        <f t="shared" ref="H54" si="1">H17/(H$15-H$22)*100</f>
        <v>9.7992174335246922</v>
      </c>
      <c r="I54" s="65"/>
      <c r="J54" s="65">
        <f t="shared" ref="J54" si="2">J17/(J$15-J$22)*100</f>
        <v>6.7014511658242295</v>
      </c>
      <c r="K54" s="65"/>
      <c r="L54" s="65">
        <f t="shared" ref="L54" si="3">L17/(L$15-L$22)*100</f>
        <v>16.475606504932021</v>
      </c>
      <c r="M54" s="65"/>
      <c r="N54" s="65">
        <f t="shared" ref="N54" si="4">N17/(N$15-N$22)*100</f>
        <v>8.2840791819119985</v>
      </c>
    </row>
    <row r="55" spans="1:19">
      <c r="B55" s="1" t="s">
        <v>103</v>
      </c>
      <c r="D55" s="65">
        <f t="shared" si="0"/>
        <v>18.96393886323834</v>
      </c>
      <c r="E55" s="65"/>
      <c r="F55" s="65">
        <f t="shared" si="0"/>
        <v>27.982848620432517</v>
      </c>
      <c r="G55" s="65"/>
      <c r="H55" s="65">
        <f t="shared" ref="H55" si="5">H18/(H$15-H$22)*100</f>
        <v>13.303630080255905</v>
      </c>
      <c r="I55" s="65"/>
      <c r="J55" s="65">
        <f t="shared" ref="J55" si="6">J18/(J$15-J$22)*100</f>
        <v>29.747268873308329</v>
      </c>
      <c r="K55" s="65"/>
      <c r="L55" s="65">
        <f t="shared" ref="L55" si="7">L18/(L$15-L$22)*100</f>
        <v>13.239136230338577</v>
      </c>
      <c r="M55" s="65"/>
      <c r="N55" s="65">
        <f t="shared" ref="N55" si="8">N18/(N$15-N$22)*100</f>
        <v>12.139975607467868</v>
      </c>
    </row>
    <row r="56" spans="1:19">
      <c r="B56" s="1" t="s">
        <v>48</v>
      </c>
      <c r="D56" s="65">
        <f t="shared" si="0"/>
        <v>13.333864034389428</v>
      </c>
      <c r="E56" s="65"/>
      <c r="F56" s="65">
        <f t="shared" si="0"/>
        <v>10.495898583146905</v>
      </c>
      <c r="G56" s="65"/>
      <c r="H56" s="65">
        <f t="shared" ref="H56" si="9">H19/(H$15-H$22)*100</f>
        <v>15.094393510981636</v>
      </c>
      <c r="I56" s="65"/>
      <c r="J56" s="65">
        <f t="shared" ref="J56" si="10">J19/(J$15-J$22)*100</f>
        <v>15.750856024783955</v>
      </c>
      <c r="K56" s="65"/>
      <c r="L56" s="65">
        <f t="shared" ref="L56" si="11">L19/(L$15-L$22)*100</f>
        <v>9.4854705411890166</v>
      </c>
      <c r="M56" s="65"/>
      <c r="N56" s="65">
        <f t="shared" ref="N56" si="12">N19/(N$15-N$22)*100</f>
        <v>8.8469837695843889</v>
      </c>
    </row>
    <row r="57" spans="1:19">
      <c r="B57" s="1" t="s">
        <v>49</v>
      </c>
      <c r="D57" s="65">
        <f t="shared" si="0"/>
        <v>36.284031205222099</v>
      </c>
      <c r="E57" s="65"/>
      <c r="F57" s="65">
        <f t="shared" si="0"/>
        <v>31.636838180462341</v>
      </c>
      <c r="G57" s="65"/>
      <c r="H57" s="65">
        <f t="shared" ref="H57" si="13">H20/(H$15-H$22)*100</f>
        <v>40.684888469996864</v>
      </c>
      <c r="I57" s="65"/>
      <c r="J57" s="65">
        <f t="shared" ref="J57" si="14">J20/(J$15-J$22)*100</f>
        <v>30.16794390999511</v>
      </c>
      <c r="K57" s="65"/>
      <c r="L57" s="65">
        <f t="shared" ref="L57" si="15">L20/(L$15-L$22)*100</f>
        <v>36.001066382298049</v>
      </c>
      <c r="M57" s="65"/>
      <c r="N57" s="65">
        <f t="shared" ref="N57" si="16">N20/(N$15-N$22)*100</f>
        <v>42.030209212871753</v>
      </c>
    </row>
    <row r="58" spans="1:19" ht="14.25">
      <c r="B58" s="1" t="s">
        <v>153</v>
      </c>
      <c r="D58" s="65">
        <f t="shared" si="0"/>
        <v>1.0806400254736508</v>
      </c>
      <c r="E58" s="65"/>
      <c r="F58" s="65">
        <f t="shared" si="0"/>
        <v>0</v>
      </c>
      <c r="G58" s="65"/>
      <c r="H58" s="65">
        <f t="shared" ref="H58" si="17">H21/(H$15-H$22)*100</f>
        <v>0.20563790592065803</v>
      </c>
      <c r="I58" s="65"/>
      <c r="J58" s="65">
        <f t="shared" ref="J58" si="18">J21/(J$15-J$22)*100</f>
        <v>1.3989890754932333</v>
      </c>
      <c r="K58" s="65"/>
      <c r="L58" s="65">
        <f t="shared" ref="L58" si="19">L21/(L$15-L$22)*100</f>
        <v>2.6126366302319384</v>
      </c>
      <c r="M58" s="65"/>
      <c r="N58" s="65">
        <f t="shared" ref="N58" si="20">N21/(N$15-N$22)*100</f>
        <v>0.89126559714795017</v>
      </c>
    </row>
    <row r="59" spans="1:19" ht="6.95" customHeight="1">
      <c r="B59" s="20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</row>
    <row r="60" spans="1:19">
      <c r="A60" s="29" t="s">
        <v>146</v>
      </c>
      <c r="B60" s="29"/>
      <c r="D60" s="67">
        <f>SUM(D61:D66)</f>
        <v>99.99870931103024</v>
      </c>
      <c r="E60" s="67"/>
      <c r="F60" s="67">
        <f>SUM(F61:F66)</f>
        <v>100.00000000000001</v>
      </c>
      <c r="G60" s="67"/>
      <c r="H60" s="67">
        <f>SUM(H61:H66)</f>
        <v>99.999999999999986</v>
      </c>
      <c r="I60" s="67"/>
      <c r="J60" s="67">
        <f>SUM(J61:J66)</f>
        <v>100.00000000000001</v>
      </c>
      <c r="K60" s="67"/>
      <c r="L60" s="67">
        <f>SUM(L61:L66)</f>
        <v>100.00000000000001</v>
      </c>
      <c r="M60" s="67"/>
      <c r="N60" s="67">
        <f>SUM(N61:N66)</f>
        <v>100</v>
      </c>
    </row>
    <row r="61" spans="1:19">
      <c r="B61" s="1" t="s">
        <v>47</v>
      </c>
      <c r="D61" s="65">
        <f>D25/(D$24-D$31)*100</f>
        <v>16.92996721650017</v>
      </c>
      <c r="E61" s="65"/>
      <c r="F61" s="65">
        <f>F25/(F$24-F$31)*100</f>
        <v>10.507246376811594</v>
      </c>
      <c r="G61" s="65"/>
      <c r="H61" s="65">
        <f>H25/(H$24-H$31)*100</f>
        <v>16.143007689005113</v>
      </c>
      <c r="I61" s="65"/>
      <c r="J61" s="65">
        <f>J25/(J$24-J$31)*100</f>
        <v>14.674687351590945</v>
      </c>
      <c r="K61" s="65"/>
      <c r="L61" s="65">
        <f>L25/(L$24-L$31)*100</f>
        <v>22.632391435666825</v>
      </c>
      <c r="M61" s="65"/>
      <c r="N61" s="65">
        <f>N25/(N$24-N$31)*100</f>
        <v>18.812492284903097</v>
      </c>
    </row>
    <row r="62" spans="1:19">
      <c r="B62" s="1" t="s">
        <v>129</v>
      </c>
      <c r="D62" s="65">
        <f t="shared" ref="D62:F66" si="21">D26/(D$24-D$31)*100</f>
        <v>9.957665401791477</v>
      </c>
      <c r="E62" s="65"/>
      <c r="F62" s="65">
        <f t="shared" si="21"/>
        <v>11.231884057971014</v>
      </c>
      <c r="G62" s="65"/>
      <c r="H62" s="65">
        <f t="shared" ref="H62" si="22">H26/(H$24-H$31)*100</f>
        <v>10.694352289137816</v>
      </c>
      <c r="I62" s="65"/>
      <c r="J62" s="65">
        <f t="shared" ref="J62" si="23">J26/(J$24-J$31)*100</f>
        <v>5.4337501978787399</v>
      </c>
      <c r="K62" s="65"/>
      <c r="L62" s="65">
        <f t="shared" ref="L62" si="24">L26/(L$24-L$31)*100</f>
        <v>16.048056916571582</v>
      </c>
      <c r="M62" s="65"/>
      <c r="N62" s="65">
        <f t="shared" ref="N62" si="25">N26/(N$24-N$31)*100</f>
        <v>9.9740772744105666</v>
      </c>
    </row>
    <row r="63" spans="1:19">
      <c r="B63" s="1" t="s">
        <v>103</v>
      </c>
      <c r="D63" s="65">
        <f t="shared" si="21"/>
        <v>19.44552001858592</v>
      </c>
      <c r="E63" s="65"/>
      <c r="F63" s="65">
        <f t="shared" si="21"/>
        <v>34.057971014492757</v>
      </c>
      <c r="G63" s="65"/>
      <c r="H63" s="65">
        <f t="shared" ref="H63" si="26">H27/(H$24-H$31)*100</f>
        <v>11.869169821630694</v>
      </c>
      <c r="I63" s="65"/>
      <c r="J63" s="65">
        <f t="shared" ref="J63" si="27">J27/(J$24-J$31)*100</f>
        <v>30.50894411904385</v>
      </c>
      <c r="K63" s="65"/>
      <c r="L63" s="65">
        <f t="shared" ref="L63" si="28">L27/(L$24-L$31)*100</f>
        <v>13.839855023827102</v>
      </c>
      <c r="M63" s="65"/>
      <c r="N63" s="65">
        <f t="shared" ref="N63" si="29">N27/(N$24-N$31)*100</f>
        <v>12.73916800395013</v>
      </c>
    </row>
    <row r="64" spans="1:19">
      <c r="B64" s="1" t="s">
        <v>48</v>
      </c>
      <c r="D64" s="65">
        <f t="shared" si="21"/>
        <v>15.09202612354475</v>
      </c>
      <c r="E64" s="65"/>
      <c r="F64" s="65">
        <f t="shared" si="21"/>
        <v>12.764771460423635</v>
      </c>
      <c r="G64" s="65"/>
      <c r="H64" s="65">
        <f t="shared" ref="H64" si="30">H28/(H$24-H$31)*100</f>
        <v>17.228055111041723</v>
      </c>
      <c r="I64" s="65"/>
      <c r="J64" s="65">
        <f t="shared" ref="J64" si="31">J28/(J$24-J$31)*100</f>
        <v>16.70888079784708</v>
      </c>
      <c r="K64" s="65"/>
      <c r="L64" s="65">
        <f t="shared" ref="L64" si="32">L28/(L$24-L$31)*100</f>
        <v>11.269212698838849</v>
      </c>
      <c r="M64" s="65"/>
      <c r="N64" s="65">
        <f t="shared" ref="N64" si="33">N28/(N$24-N$31)*100</f>
        <v>11.356622639180349</v>
      </c>
    </row>
    <row r="65" spans="1:14">
      <c r="B65" s="1" t="s">
        <v>49</v>
      </c>
      <c r="D65" s="65">
        <f t="shared" si="21"/>
        <v>37.2944577815638</v>
      </c>
      <c r="E65" s="65"/>
      <c r="F65" s="65">
        <f t="shared" si="21"/>
        <v>31.438127090301005</v>
      </c>
      <c r="G65" s="65"/>
      <c r="H65" s="65">
        <f t="shared" ref="H65" si="34">H29/(H$24-H$31)*100</f>
        <v>43.784395612973732</v>
      </c>
      <c r="I65" s="65"/>
      <c r="J65" s="65">
        <f t="shared" ref="J65" si="35">J29/(J$24-J$31)*100</f>
        <v>30.975937945227166</v>
      </c>
      <c r="K65" s="65"/>
      <c r="L65" s="65">
        <f t="shared" ref="L65" si="36">L29/(L$24-L$31)*100</f>
        <v>32.92167259547621</v>
      </c>
      <c r="M65" s="65"/>
      <c r="N65" s="65">
        <f t="shared" ref="N65" si="37">N29/(N$24-N$31)*100</f>
        <v>47.117639797555853</v>
      </c>
    </row>
    <row r="66" spans="1:14" ht="14.25">
      <c r="B66" s="1" t="s">
        <v>153</v>
      </c>
      <c r="D66" s="65">
        <f t="shared" si="21"/>
        <v>1.2790727690441157</v>
      </c>
      <c r="E66" s="65"/>
      <c r="F66" s="65">
        <f t="shared" si="21"/>
        <v>0</v>
      </c>
      <c r="G66" s="65"/>
      <c r="H66" s="65">
        <f t="shared" ref="H66" si="38">H30/(H$24-H$31)*100</f>
        <v>0.28101947621092072</v>
      </c>
      <c r="I66" s="65"/>
      <c r="J66" s="65">
        <f t="shared" ref="J66" si="39">J30/(J$24-J$31)*100</f>
        <v>1.6977995884122208</v>
      </c>
      <c r="K66" s="65"/>
      <c r="L66" s="65">
        <f t="shared" ref="L66" si="40">L30/(L$24-L$31)*100</f>
        <v>3.2888113296194379</v>
      </c>
      <c r="M66" s="65"/>
      <c r="N66" s="65">
        <f t="shared" ref="N66" si="41">N30/(N$24-N$31)*100</f>
        <v>0</v>
      </c>
    </row>
    <row r="67" spans="1:14" ht="6.95" customHeight="1">
      <c r="B67" s="20"/>
      <c r="C67" s="20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</row>
    <row r="68" spans="1:14">
      <c r="A68" s="29" t="s">
        <v>148</v>
      </c>
      <c r="B68" s="29"/>
      <c r="D68" s="67">
        <f>SUM(D69:D74)</f>
        <v>99.999999999999986</v>
      </c>
      <c r="E68" s="67"/>
      <c r="F68" s="67">
        <f>SUM(F69:F74)</f>
        <v>100</v>
      </c>
      <c r="G68" s="67"/>
      <c r="H68" s="67">
        <f>SUM(H69:H74)</f>
        <v>100</v>
      </c>
      <c r="I68" s="67"/>
      <c r="J68" s="67">
        <f>SUM(J69:J74)</f>
        <v>100.00000000000001</v>
      </c>
      <c r="K68" s="67"/>
      <c r="L68" s="67">
        <f>SUM(L69:L74)</f>
        <v>100</v>
      </c>
      <c r="M68" s="67"/>
      <c r="N68" s="67">
        <f>SUM(N69:N74)</f>
        <v>100</v>
      </c>
    </row>
    <row r="69" spans="1:14">
      <c r="B69" s="1" t="s">
        <v>47</v>
      </c>
      <c r="D69" s="65">
        <f>D34/(D$33-D$40)*100</f>
        <v>31.870709879224957</v>
      </c>
      <c r="E69" s="65"/>
      <c r="F69" s="65">
        <f>F34/(F$33-F$40)*100</f>
        <v>36.655405405405403</v>
      </c>
      <c r="G69" s="65"/>
      <c r="H69" s="65">
        <f>H34/(H$33-H$40)*100</f>
        <v>33.922487223168659</v>
      </c>
      <c r="I69" s="65"/>
      <c r="J69" s="65">
        <f>J34/(J$33-J$40)*100</f>
        <v>23.531591624976837</v>
      </c>
      <c r="K69" s="65"/>
      <c r="L69" s="65">
        <f>L34/(L$33-L$40)*100</f>
        <v>20.46161825726141</v>
      </c>
      <c r="M69" s="65"/>
      <c r="N69" s="65">
        <f>N34/(N$33-N$40)*100</f>
        <v>56.293979671618452</v>
      </c>
    </row>
    <row r="70" spans="1:14">
      <c r="B70" s="1" t="s">
        <v>129</v>
      </c>
      <c r="D70" s="65">
        <f t="shared" ref="D70:F74" si="42">D35/(D$33-D$40)*100</f>
        <v>10.074724128942567</v>
      </c>
      <c r="E70" s="65"/>
      <c r="F70" s="65">
        <f t="shared" si="42"/>
        <v>9.6846846846846848</v>
      </c>
      <c r="G70" s="65"/>
      <c r="H70" s="65">
        <f t="shared" ref="H70" si="43">H35/(H$33-H$40)*100</f>
        <v>7.3573253833049401</v>
      </c>
      <c r="I70" s="65"/>
      <c r="J70" s="65">
        <f t="shared" ref="J70" si="44">J35/(J$33-J$40)*100</f>
        <v>12.636649990735593</v>
      </c>
      <c r="K70" s="65"/>
      <c r="L70" s="65">
        <f t="shared" ref="L70" si="45">L35/(L$33-L$40)*100</f>
        <v>18.127593360995849</v>
      </c>
      <c r="M70" s="65"/>
      <c r="N70" s="65">
        <f t="shared" ref="N70" si="46">N35/(N$33-N$40)*100</f>
        <v>2.9319781078967941</v>
      </c>
    </row>
    <row r="71" spans="1:14">
      <c r="B71" s="1" t="s">
        <v>103</v>
      </c>
      <c r="D71" s="65">
        <f t="shared" si="42"/>
        <v>17.34294899643757</v>
      </c>
      <c r="E71" s="65"/>
      <c r="F71" s="65">
        <f t="shared" si="42"/>
        <v>15.70945945945946</v>
      </c>
      <c r="G71" s="65"/>
      <c r="H71" s="65">
        <f t="shared" ref="H71" si="47">H36/(H$33-H$40)*100</f>
        <v>17.216780238500849</v>
      </c>
      <c r="I71" s="65"/>
      <c r="J71" s="65">
        <f t="shared" ref="J71" si="48">J36/(J$33-J$40)*100</f>
        <v>26.181211784324628</v>
      </c>
      <c r="K71" s="65"/>
      <c r="L71" s="65">
        <f t="shared" ref="L71" si="49">L36/(L$33-L$40)*100</f>
        <v>10.91804979253112</v>
      </c>
      <c r="M71" s="65"/>
      <c r="N71" s="65">
        <f t="shared" ref="N71" si="50">N36/(N$33-N$40)*100</f>
        <v>10.242376856919469</v>
      </c>
    </row>
    <row r="72" spans="1:14">
      <c r="B72" s="1" t="s">
        <v>48</v>
      </c>
      <c r="D72" s="65">
        <f t="shared" si="42"/>
        <v>7.4159353549396121</v>
      </c>
      <c r="E72" s="65"/>
      <c r="F72" s="65">
        <f t="shared" si="42"/>
        <v>5.9121621621621623</v>
      </c>
      <c r="G72" s="65"/>
      <c r="H72" s="65">
        <f t="shared" ref="H72" si="51">H37/(H$33-H$40)*100</f>
        <v>9.273850085178875</v>
      </c>
      <c r="I72" s="65"/>
      <c r="J72" s="65">
        <f t="shared" ref="J72" si="52">J37/(J$33-J$40)*100</f>
        <v>11.265517880303873</v>
      </c>
      <c r="K72" s="65"/>
      <c r="L72" s="65">
        <f t="shared" ref="L72" si="53">L37/(L$33-L$40)*100</f>
        <v>2.5933609958506225</v>
      </c>
      <c r="M72" s="65"/>
      <c r="N72" s="65">
        <f t="shared" ref="N72" si="54">N37/(N$33-N$40)*100</f>
        <v>0.89913995308835026</v>
      </c>
    </row>
    <row r="73" spans="1:14">
      <c r="B73" s="1" t="s">
        <v>49</v>
      </c>
      <c r="D73" s="65">
        <f t="shared" si="42"/>
        <v>32.882961160830654</v>
      </c>
      <c r="E73" s="65"/>
      <c r="F73" s="65">
        <f t="shared" si="42"/>
        <v>32.038288288288285</v>
      </c>
      <c r="G73" s="65"/>
      <c r="H73" s="65">
        <f t="shared" ref="H73" si="55">H38/(H$33-H$40)*100</f>
        <v>32.229557069846678</v>
      </c>
      <c r="I73" s="65"/>
      <c r="J73" s="65">
        <f t="shared" ref="J73" si="56">J38/(J$33-J$40)*100</f>
        <v>26.385028719659072</v>
      </c>
      <c r="K73" s="65"/>
      <c r="L73" s="65">
        <f t="shared" ref="L73" si="57">L38/(L$33-L$40)*100</f>
        <v>47.899377593360995</v>
      </c>
      <c r="M73" s="65"/>
      <c r="N73" s="65">
        <f t="shared" ref="N73" si="58">N38/(N$33-N$40)*100</f>
        <v>25.918686473807661</v>
      </c>
    </row>
    <row r="74" spans="1:14" ht="14.25">
      <c r="B74" s="1" t="s">
        <v>153</v>
      </c>
      <c r="D74" s="65">
        <f t="shared" si="42"/>
        <v>0.41272047962464159</v>
      </c>
      <c r="E74" s="65"/>
      <c r="F74" s="65">
        <f t="shared" si="42"/>
        <v>0</v>
      </c>
      <c r="G74" s="65"/>
      <c r="H74" s="65">
        <f t="shared" ref="H74" si="59">H39/(H$33-H$40)*100</f>
        <v>0</v>
      </c>
      <c r="I74" s="65"/>
      <c r="J74" s="65">
        <f t="shared" ref="J74" si="60">J39/(J$33-J$40)*100</f>
        <v>0</v>
      </c>
      <c r="K74" s="65"/>
      <c r="L74" s="65">
        <f t="shared" ref="L74" si="61">L39/(L$33-L$40)*100</f>
        <v>0</v>
      </c>
      <c r="M74" s="65"/>
      <c r="N74" s="65">
        <f t="shared" ref="N74" si="62">N39/(N$33-N$40)*100</f>
        <v>3.7138389366692728</v>
      </c>
    </row>
    <row r="75" spans="1:14" ht="6.95" customHeight="1" thickBot="1">
      <c r="A75" s="2"/>
      <c r="B75" s="2"/>
      <c r="C75" s="2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</row>
    <row r="76" spans="1:14" ht="6.95" customHeight="1"/>
    <row r="77" spans="1:14">
      <c r="A77" s="10" t="s">
        <v>42</v>
      </c>
      <c r="B77" s="19">
        <v>1</v>
      </c>
      <c r="C77" s="214" t="s">
        <v>71</v>
      </c>
      <c r="D77" s="214"/>
      <c r="E77" s="214"/>
      <c r="F77" s="214"/>
      <c r="G77" s="214"/>
      <c r="H77" s="214"/>
      <c r="I77" s="214"/>
      <c r="J77" s="214"/>
      <c r="K77" s="214"/>
      <c r="L77" s="214"/>
      <c r="M77" s="214"/>
      <c r="N77" s="214"/>
    </row>
    <row r="78" spans="1:14">
      <c r="A78" s="9"/>
      <c r="B78" s="23">
        <v>0</v>
      </c>
      <c r="C78" s="214" t="s">
        <v>36</v>
      </c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</row>
    <row r="79" spans="1:14">
      <c r="A79" s="9"/>
      <c r="B79" s="12" t="s">
        <v>74</v>
      </c>
      <c r="C79" s="214" t="s">
        <v>161</v>
      </c>
      <c r="D79" s="214"/>
      <c r="E79" s="214"/>
      <c r="F79" s="214"/>
      <c r="G79" s="214"/>
      <c r="H79" s="214"/>
      <c r="I79" s="214"/>
      <c r="J79" s="214"/>
      <c r="K79" s="214"/>
      <c r="L79" s="214"/>
      <c r="M79" s="214"/>
      <c r="N79" s="214"/>
    </row>
  </sheetData>
  <mergeCells count="17">
    <mergeCell ref="A15:C15"/>
    <mergeCell ref="D46:D49"/>
    <mergeCell ref="C79:N79"/>
    <mergeCell ref="D43:N43"/>
    <mergeCell ref="F46:N46"/>
    <mergeCell ref="A52:C52"/>
    <mergeCell ref="C77:N77"/>
    <mergeCell ref="C78:N78"/>
    <mergeCell ref="A43:C49"/>
    <mergeCell ref="A2:P2"/>
    <mergeCell ref="A1:P1"/>
    <mergeCell ref="D9:D12"/>
    <mergeCell ref="A3:N3"/>
    <mergeCell ref="A6:C12"/>
    <mergeCell ref="D6:P6"/>
    <mergeCell ref="F9:P9"/>
    <mergeCell ref="A4:P4"/>
  </mergeCells>
  <phoneticPr fontId="0" type="noConversion"/>
  <hyperlinks>
    <hyperlink ref="R1" location="Índice!A1" display="Ir a Índice"/>
  </hyperlinks>
  <printOptions horizontalCentered="1"/>
  <pageMargins left="1.3385826771653544" right="0.78740157480314965" top="0.78740157480314965" bottom="0.78740157480314965" header="0.39370078740157483" footer="0.39370078740157483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Índice</vt:lpstr>
      <vt:lpstr>SUR6.1.1_Tot</vt:lpstr>
      <vt:lpstr>SUR6.1.2_Tot</vt:lpstr>
      <vt:lpstr>SUR6.1.3_Tot</vt:lpstr>
      <vt:lpstr>SUR6.1.4_Tot</vt:lpstr>
      <vt:lpstr>SUR6.1.5_Tot</vt:lpstr>
      <vt:lpstr>SUR6.1.6_Tot</vt:lpstr>
      <vt:lpstr>SUR6.1.7_Ocup</vt:lpstr>
      <vt:lpstr>SUR6.1.8_Ocup</vt:lpstr>
      <vt:lpstr>SUR6.1.9_Ocup</vt:lpstr>
      <vt:lpstr>SUR6.1.10_Ocup</vt:lpstr>
      <vt:lpstr>SUR6.1.11_Ocup </vt:lpstr>
      <vt:lpstr>SUR6.1.12_Ocup</vt:lpstr>
      <vt:lpstr>SUR6.1.13.1_DesFNTE</vt:lpstr>
      <vt:lpstr>SUR6.1.13.2_DesFNTE</vt:lpstr>
      <vt:lpstr>SUR6.1.14.1_DesEU</vt:lpstr>
      <vt:lpstr>SUR6.1.14.2_DesEU </vt:lpstr>
      <vt:lpstr>SUR6.1.14.3_DesEU</vt:lpstr>
      <vt:lpstr>SUR6.1.1_Tot!Print_Area</vt:lpstr>
      <vt:lpstr>SUR6.1.10_Ocup!Print_Area</vt:lpstr>
      <vt:lpstr>'SUR6.1.11_Ocup '!Print_Area</vt:lpstr>
      <vt:lpstr>SUR6.1.12_Ocup!Print_Area</vt:lpstr>
      <vt:lpstr>SUR6.1.13.1_DesFNTE!Print_Area</vt:lpstr>
      <vt:lpstr>SUR6.1.13.2_DesFNTE!Print_Area</vt:lpstr>
      <vt:lpstr>SUR6.1.14.1_DesEU!Print_Area</vt:lpstr>
      <vt:lpstr>'SUR6.1.14.2_DesEU '!Print_Area</vt:lpstr>
      <vt:lpstr>SUR6.1.14.3_DesEU!Print_Area</vt:lpstr>
      <vt:lpstr>SUR6.1.2_Tot!Print_Area</vt:lpstr>
      <vt:lpstr>SUR6.1.3_Tot!Print_Area</vt:lpstr>
      <vt:lpstr>SUR6.1.4_Tot!Print_Area</vt:lpstr>
      <vt:lpstr>SUR6.1.5_Tot!Print_Area</vt:lpstr>
      <vt:lpstr>SUR6.1.6_Tot!Print_Area</vt:lpstr>
      <vt:lpstr>SUR6.1.7_Ocup!Print_Area</vt:lpstr>
      <vt:lpstr>SUR6.1.8_Ocup!Print_Area</vt:lpstr>
      <vt:lpstr>SUR6.1.9_Ocup!Print_Area</vt:lpstr>
    </vt:vector>
  </TitlesOfParts>
  <Company>Consejo Nacional de Poblacion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de Migracion Internacional</dc:creator>
  <cp:lastModifiedBy>USER</cp:lastModifiedBy>
  <cp:lastPrinted>2012-12-20T03:29:25Z</cp:lastPrinted>
  <dcterms:created xsi:type="dcterms:W3CDTF">2005-08-10T19:36:04Z</dcterms:created>
  <dcterms:modified xsi:type="dcterms:W3CDTF">2018-02-19T20:35:30Z</dcterms:modified>
</cp:coreProperties>
</file>